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65" windowHeight="2790" activeTab="6"/>
  </bookViews>
  <sheets>
    <sheet name="ปก ผ01" sheetId="1" r:id="rId1"/>
    <sheet name="ผ01 สรุป" sheetId="2" r:id="rId2"/>
    <sheet name="ย.1" sheetId="3" r:id="rId3"/>
    <sheet name="ย.3" sheetId="4" r:id="rId4"/>
    <sheet name="ย.2" sheetId="5" state="hidden" r:id="rId5"/>
    <sheet name="ย.4" sheetId="6" r:id="rId6"/>
    <sheet name="บัญชีครุภัณฑ์" sheetId="7" r:id="rId7"/>
  </sheets>
  <externalReferences>
    <externalReference r:id="rId10"/>
  </externalReferences>
  <definedNames>
    <definedName name="_xlnm.Print_Area" localSheetId="6">'บัญชีครุภัณฑ์'!$A$1:$K$50</definedName>
    <definedName name="_xlnm.Print_Area" localSheetId="2">'ย.1'!$A$1:$L$688</definedName>
    <definedName name="_xlnm.Print_Area" localSheetId="4">'ย.2'!$A$1:$L$25</definedName>
    <definedName name="_xlnm.Print_Area" localSheetId="3">'ย.3'!$A$1:$L$83</definedName>
    <definedName name="_xlnm.Print_Area" localSheetId="5">'ย.4'!$A$1:$L$27</definedName>
  </definedNames>
  <calcPr fullCalcOnLoad="1"/>
</workbook>
</file>

<file path=xl/sharedStrings.xml><?xml version="1.0" encoding="utf-8"?>
<sst xmlns="http://schemas.openxmlformats.org/spreadsheetml/2006/main" count="2286" uniqueCount="644">
  <si>
    <t>รวม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</si>
  <si>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</si>
  <si>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</si>
  <si>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</si>
  <si>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</si>
  <si>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</si>
  <si>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หน่วยงาน</t>
  </si>
  <si>
    <t>ที่รับผิดชอบ</t>
  </si>
  <si>
    <t>ถนนมีมาตรฐาน</t>
  </si>
  <si>
    <t>การสัญจรสะดวก</t>
  </si>
  <si>
    <t>เพื่อให้ประชาชนได้ใช้ถนนในการ</t>
  </si>
  <si>
    <t>-</t>
  </si>
  <si>
    <t>รวมทั้งยุทธศาสตร์ที่ 1</t>
  </si>
  <si>
    <t>คมนาคมอย่างสะดวกสบาย</t>
  </si>
  <si>
    <t>ปลอดภัย</t>
  </si>
  <si>
    <t>คมนาคมอย่างสะดวก,ปลอดภัย</t>
  </si>
  <si>
    <t>การคมนาคมสะดวก</t>
  </si>
  <si>
    <t>สัญจรอย่างสะดวก,ปลอดภัย</t>
  </si>
  <si>
    <t>เพื่อระบายน้ำท่วมขังในหมู่บ้าน</t>
  </si>
  <si>
    <t>ได้มาตรฐานน้ำไม่ท่วมขัง</t>
  </si>
  <si>
    <t>ระบบระบายน้ำชุมชน</t>
  </si>
  <si>
    <t>ก่อสร้างระบบประปาหมู่บ้าน</t>
  </si>
  <si>
    <t>เพื่อให้ประชาชนมีน้ำในการ</t>
  </si>
  <si>
    <t>อุปโภคบริโภคอย่างทั่วถึง</t>
  </si>
  <si>
    <t>และเพียงพอ</t>
  </si>
  <si>
    <t>เพื่อให้ประชาชนมีน้ำ</t>
  </si>
  <si>
    <t>ในการอุปโภคบริโภค</t>
  </si>
  <si>
    <t>อย่างทั่วถึงและเพียงพอ</t>
  </si>
  <si>
    <t>1 แห่ง</t>
  </si>
  <si>
    <t>รวมทั้งยุทธศาสตร์ที่ 2</t>
  </si>
  <si>
    <t>เพื่อให้ประชาชนในพื้นที่ได้มีน้ำ</t>
  </si>
  <si>
    <t>ไว้ใช้ในการทำการเกษตร</t>
  </si>
  <si>
    <t>ระยะ 500 เมตร</t>
  </si>
  <si>
    <t>ไว้ใช้ทำกิจกรรม</t>
  </si>
  <si>
    <t>ระยะ  500 เมตร</t>
  </si>
  <si>
    <t>ตัวชี้วัด</t>
  </si>
  <si>
    <t>(KPI)</t>
  </si>
  <si>
    <t>ระยะ  2,000 เมตร</t>
  </si>
  <si>
    <t>ระยะ 300 เมตร</t>
  </si>
  <si>
    <t xml:space="preserve">รายละเอียดโครงการพัฒนา  </t>
  </si>
  <si>
    <t>สำหรับ องค์กรปกครองส่วนท้องถิ่นดำเนินการ</t>
  </si>
  <si>
    <t>1.  ยุทธศาสตร์การพัฒนาด้านโครงสร้างพื้นฐาน</t>
  </si>
  <si>
    <t>งบประมาณและที่ผ่านมา (บาท)</t>
  </si>
  <si>
    <t>กองช่าง</t>
  </si>
  <si>
    <t>ลดอุบัติเหตุ</t>
  </si>
  <si>
    <t>ได้ร้อยละ70</t>
  </si>
  <si>
    <t>พื้นที่น้ำท่วม</t>
  </si>
  <si>
    <t>ลดลงร้อยละ80</t>
  </si>
  <si>
    <t>ประชาชนมีน้ำ</t>
  </si>
  <si>
    <t>ใช้อย่างทั่วถึง</t>
  </si>
  <si>
    <t>ร้อย100</t>
  </si>
  <si>
    <t>ประชาชนพึงพอใจ</t>
  </si>
  <si>
    <t>ประโยชน์</t>
  </si>
  <si>
    <t>2.  บัญชีโครงการพัฒนาท้องถิ่น</t>
  </si>
  <si>
    <t>ประชาชนได้</t>
  </si>
  <si>
    <t>.</t>
  </si>
  <si>
    <t>จะได้รับ</t>
  </si>
  <si>
    <t>ผลที่คาดว่า</t>
  </si>
  <si>
    <t>ปรับปรุงผิวจราจร (ลาดยาง) หมู่ 5</t>
  </si>
  <si>
    <t>ล้างท่อระบายน้ำภายในหมู่บ้าน</t>
  </si>
  <si>
    <t>แบบ ผ.02</t>
  </si>
  <si>
    <t>ก่อสร้างราวกันตกท่อลอดเหลี่ยม</t>
  </si>
  <si>
    <t>หมู่ที่ 2 บ้านฮี</t>
  </si>
  <si>
    <t>หมู่ที่ 6 บ้านคำไหล</t>
  </si>
  <si>
    <t>(เส้นไปบ้านแพง)</t>
  </si>
  <si>
    <t>ฌาปนสถานไว้ทำกิจกรรม</t>
  </si>
  <si>
    <t>เพื่อให้ประชาชนมีอาคาร-</t>
  </si>
  <si>
    <t>1  หลัง</t>
  </si>
  <si>
    <t>ชุมชนมีอาคาร-</t>
  </si>
  <si>
    <t>ร้อยละ100</t>
  </si>
  <si>
    <t>ร้อยละ80</t>
  </si>
  <si>
    <t xml:space="preserve">     1.1 แผนงานอุตสาหกรรมและการโยธา</t>
  </si>
  <si>
    <t xml:space="preserve">     1.2 แผนงานเคหะและชุมชน </t>
  </si>
  <si>
    <t>ปรับปรุงฝาปิดท่อระบายน้ำ</t>
  </si>
  <si>
    <t>เพื่อป้องกันไม่ให้ท่อระบายน้ำ</t>
  </si>
  <si>
    <t>จำนวน  20  ฝา</t>
  </si>
  <si>
    <t>อุดตัน</t>
  </si>
  <si>
    <t>(เส้นภายในหมู่บ้าน)</t>
  </si>
  <si>
    <t xml:space="preserve">ปรับปรุงผิวจราจรและซ่อมแซม </t>
  </si>
  <si>
    <t>ที่ชำรุด (เส้นภายในหมู่บ้าน)</t>
  </si>
  <si>
    <t>ภายในบ้านฮี หมู่ที่ 3</t>
  </si>
  <si>
    <t>ระยะ  1,000  เมตร</t>
  </si>
  <si>
    <t>เส้นบ้านฮี-เชื่อมต่อบ้านดอนเค็ง</t>
  </si>
  <si>
    <t>ก่อสร้างท่อระบายน้ำ หมู่ที่ 3</t>
  </si>
  <si>
    <t>เส้นรอบกำแพงโรงเรียนบ้านฮี</t>
  </si>
  <si>
    <t>เพื่อปรับปรุงภูมิทัศน์บริเวณ</t>
  </si>
  <si>
    <t>ปรับปรุงถนนลูกรัง  หมู่ที่ 3 บ้านฮี</t>
  </si>
  <si>
    <t>ปรับปรุงอาคารศาลานาบุญ</t>
  </si>
  <si>
    <t>หมู่ 5 บ้านกุง</t>
  </si>
  <si>
    <t>ศาลานาบุญ</t>
  </si>
  <si>
    <t>3 แห่ง</t>
  </si>
  <si>
    <t>คสล. (บล็อคคอนเวิรส์) หมู่ 5</t>
  </si>
  <si>
    <t>(หอถังประปาพร้อมอุปกรณ์)</t>
  </si>
  <si>
    <t>ภายในบ้านคำไหล  หมู่ที่ 6</t>
  </si>
  <si>
    <t>หมู่ 7 บ้านดอนหมากมาย</t>
  </si>
  <si>
    <t xml:space="preserve">ปรับปรุง/ซ่อมแซมระบบประปา </t>
  </si>
  <si>
    <t>หมู่บ้าน หมู่ 7</t>
  </si>
  <si>
    <t>ตำบลเกษม)</t>
  </si>
  <si>
    <t>(เส้นบ้านหมอนวลจันทร์-บ้านคำสมิง</t>
  </si>
  <si>
    <t xml:space="preserve">ก่อสร้างถนน คสล. หมู่ที่ 7 </t>
  </si>
  <si>
    <t>(เส้นบ้านนางบุญยัง ผุดผา-</t>
  </si>
  <si>
    <t>เชื่อมต่อถนนหนองคอกควาย)</t>
  </si>
  <si>
    <t>ระยะ  400 เมตร</t>
  </si>
  <si>
    <t>ปรับปรุงผิวจราจร (ลาดยาง) หมู่ที่ 7</t>
  </si>
  <si>
    <t>เส้นหน้าวัด - หน้าโรงเรียนและทางเข้า</t>
  </si>
  <si>
    <t>ทิศตะวันออกหมู่บ้าน</t>
  </si>
  <si>
    <t>บ้านดอนหมากมาย หมู่ที่ 7</t>
  </si>
  <si>
    <t>(เส้นบ้านนางนงรักษ์ หินนาค)</t>
  </si>
  <si>
    <t>ก่อสร้างถนน คสล. หมู่ที่ 8</t>
  </si>
  <si>
    <t>(เส้นซอยข้างบ้านนางลำยอง พึ่มกุล)</t>
  </si>
  <si>
    <t>ปรับปรุงถนนลูกรัง หมู่ 8</t>
  </si>
  <si>
    <t>ปรับปรุงผิวจราจร (ลาดยาง) หมู่ 8</t>
  </si>
  <si>
    <t>(เส้นบ้านแพงไปถนนอุบล-เขมราฐ)</t>
  </si>
  <si>
    <t>หมู่บ้าน หมู่ 6</t>
  </si>
  <si>
    <t>ภายในบ้านแพง  หมู่ที่ 8</t>
  </si>
  <si>
    <t>ปรับปรุงภูมิทัศน์บริเวณสำนักงาน</t>
  </si>
  <si>
    <t>ที่ทำการ อบต.</t>
  </si>
  <si>
    <t>อบต.มีภูมิทัศน์ที่สวยงาม</t>
  </si>
  <si>
    <t>สำนักงานให้มีความสวยงาม</t>
  </si>
  <si>
    <t>ก่อสร้างอาคารอเนกประสงค์</t>
  </si>
  <si>
    <t>เพื่อเพิ่มประสิทธิภาพการให้</t>
  </si>
  <si>
    <t>ประชาชนได้รับการบริการ</t>
  </si>
  <si>
    <t>บริการประชาชน</t>
  </si>
  <si>
    <t>รวดเร็วและทั่วถึง</t>
  </si>
  <si>
    <t>(หอประชุมประจำตำบล)</t>
  </si>
  <si>
    <t>รวมแผนงานเคหะและชุมชน จำนวน  5  โครงการ</t>
  </si>
  <si>
    <t>ปรับปรุงถนน คสล. ปูทับแอสฟัสท์ติก</t>
  </si>
  <si>
    <t>ไปบ้านนิคม ต.เกษม</t>
  </si>
  <si>
    <t>(เส้นรอบป่าช้า)</t>
  </si>
  <si>
    <t>(เส้นสำนักสงฆ์ประกาศสามัคคี)</t>
  </si>
  <si>
    <t>บ้านดอนหมากมาย</t>
  </si>
  <si>
    <t>รวมแผนงานอุตสาหกรรมและการโยธา จำนวน  35   โครงการ</t>
  </si>
  <si>
    <t>แผนพัฒนาท้องถิ่น (พ.ศ.2566-2570)  เพิ่มเติม ครั้งที่ 1 พ.ศ. 2566</t>
  </si>
  <si>
    <t>แบบ ผ.01</t>
  </si>
  <si>
    <t>บัญชีสรุปโครงการพัฒนา</t>
  </si>
  <si>
    <t>ยุทธศาสตร์</t>
  </si>
  <si>
    <t>รวมห้าปี</t>
  </si>
  <si>
    <t>จำนวน</t>
  </si>
  <si>
    <t>งบประมาณ</t>
  </si>
  <si>
    <t>(บาท)</t>
  </si>
  <si>
    <t>1) ยุทธศาสตร์การพัฒนาด้านโครงสร้างพื้นฐาน</t>
  </si>
  <si>
    <t>1.1 แผนงานอุตสาหกรรมและการโยธา</t>
  </si>
  <si>
    <t>1.2 แผนงานเคหะและชุมชน</t>
  </si>
  <si>
    <t>4.1  แผนงานการเกษตร</t>
  </si>
  <si>
    <t>รวมทั้งสิ้น</t>
  </si>
  <si>
    <t>เพื่อให้มีถนนที่ได้</t>
  </si>
  <si>
    <t>มาตรฐานการสัญจร</t>
  </si>
  <si>
    <t>สะดวกและรวดเร็ว</t>
  </si>
  <si>
    <t>มีความปลอดภัยในชีวิต</t>
  </si>
  <si>
    <t>และทรัพย์สิน</t>
  </si>
  <si>
    <t>ผิวจราจรกว้าง 4 เมตร</t>
  </si>
  <si>
    <t>เพื่อให้ประชาชนได้รับความ</t>
  </si>
  <si>
    <t>และอาชญากร</t>
  </si>
  <si>
    <t>ปลอดภัยในการสัญจร</t>
  </si>
  <si>
    <t>ได้ร้อยละ80</t>
  </si>
  <si>
    <t>ไป-มา เวลากลางคืน</t>
  </si>
  <si>
    <t>ประชาชนมีความ</t>
  </si>
  <si>
    <t xml:space="preserve">     1.1 แผนงานอุตสาหกรรมและการโยธา (ต่อ)</t>
  </si>
  <si>
    <t>โครงการก่อสร้างถนนคอนกรีต</t>
  </si>
  <si>
    <t>หมู่ที่ 7 เส้นตระการ-เขมราฐเส้นเก่า</t>
  </si>
  <si>
    <t>หมู่ที่ 7 เส้นทางเข้า</t>
  </si>
  <si>
    <t>หมู่ที่ 7 เส้นหน้าโรงเรียนบ้านแพง</t>
  </si>
  <si>
    <t>หมู่ที่ 7 เส้นบ้านดอนหมากมาย</t>
  </si>
  <si>
    <t>หนาเฉลี่ย 0.15 เมตร</t>
  </si>
  <si>
    <t>: งานบำบัดน้ำเสีย</t>
  </si>
  <si>
    <t>และที่การเกษตร</t>
  </si>
  <si>
    <t>สัญจรไป-มา</t>
  </si>
  <si>
    <t>ได้สะดวกรวดเร็ว</t>
  </si>
  <si>
    <t>และทรัพย์สินเพิ่มขึ้น</t>
  </si>
  <si>
    <t>ประชาชนเดินทาง</t>
  </si>
  <si>
    <t>2.  ยุทธศาสตร์ด้านการพัฒนาเศรษฐกิจและสังคม</t>
  </si>
  <si>
    <t>สำนักปลัด</t>
  </si>
  <si>
    <t>โครงการก่อสร้างลานตาก</t>
  </si>
  <si>
    <t>ผลผลิตทางการเกษตร</t>
  </si>
  <si>
    <t>อาชีเกษตรกรได้รับ</t>
  </si>
  <si>
    <t>ประโยชน์จากโครงการฯ</t>
  </si>
  <si>
    <t>เพื่อส่งเสริมและสนับสนุน</t>
  </si>
  <si>
    <t>ลานกว้าง20 เมตร</t>
  </si>
  <si>
    <t xml:space="preserve">ยาว 30 เมตร </t>
  </si>
  <si>
    <t>ส่งเสริม</t>
  </si>
  <si>
    <t>ได้ร้อยละ 50</t>
  </si>
  <si>
    <t>การทำเกษตรกร</t>
  </si>
  <si>
    <t>: งานไฟฟ้าและประปา</t>
  </si>
  <si>
    <t>: งานก่อสร้าง</t>
  </si>
  <si>
    <t>เสริมเหล็ก หมู่ที่ 1  บ้านกุศกร</t>
  </si>
  <si>
    <t>รวมแผนงานการเกษตร จำนวน 1 โครงการ</t>
  </si>
  <si>
    <t xml:space="preserve">     1.2 แผนงานเคหะและชุมชน (ต่อ)</t>
  </si>
  <si>
    <t xml:space="preserve">องค์การบริหารส่วนตำบลกุศกร  </t>
  </si>
  <si>
    <t>4) ยุทธศาสตร์การบริหารจัดการทรัพยากรธรรมชาติ</t>
  </si>
  <si>
    <t>และสิ่งแวดล้อม</t>
  </si>
  <si>
    <t>ปี 2566</t>
  </si>
  <si>
    <t>ปี 2567</t>
  </si>
  <si>
    <t>ปี 2568</t>
  </si>
  <si>
    <t>ปี 2569</t>
  </si>
  <si>
    <t>ปี 2570</t>
  </si>
  <si>
    <t>4.2 แผนงานเคหะและชุมชน</t>
  </si>
  <si>
    <t>องค์การบริหารส่วนตำบลกุศกร</t>
  </si>
  <si>
    <t>ปลอดภัยในชีวิตและทรัพย์สิน</t>
  </si>
  <si>
    <t>สะดวกและรวดเร็ว,มีความ</t>
  </si>
  <si>
    <t>หมู่ที่ 7 บ้านดอนกลาง</t>
  </si>
  <si>
    <t>ปลอดภัยในชีวิต และทรัพย์สิน</t>
  </si>
  <si>
    <t>ข. แผนพัฒนาเศรษฐกิจและสังคมแห่งชาติ ฉบับที่ 13 หมุดหมายที่ 8 ไทยมีพื้นที่และเมืองอัจฉริยะที่น่าอยู่ ปลอดภัย เติบโตได้อย่างยั่งยืน</t>
  </si>
  <si>
    <t>ค. Sustainable Development Goals : SDGs เป้าหมายที่ 9 พัฒนาโครงสร้างพื้นฐานที่พร้อมรับการเปลี่ยนแปลง ส่งเสริมการปรับตัวให้เป็นอุตสาหกรรมอย่างยั่งยืนและทั่วถึง และสนับสนุนนวัตกรรม</t>
  </si>
  <si>
    <t>ง. ยุทธศาสตร์จังหวัดที่ 1 การพัฒนาเมืองน่าอยู่ทันสมัย</t>
  </si>
  <si>
    <t>จ. ยุทธศาสตร์การพัฒนาขององค์กรปกครองส่วนท้องถิ่นในเขตจังหวัดที่ 1 การพัฒนาโครงสร้างพื้นฐาน</t>
  </si>
  <si>
    <t>กลยุทธ์ พัฒนาสาธารณูปโภคและสิ่งก่อสร้างภายในตำบล</t>
  </si>
  <si>
    <t>2.1  แผนงานการเกษตร</t>
  </si>
  <si>
    <t>กลยุทธ์ ส่งเสริมและให้ความรู้แก่ประชาชนในการประกอบอาชีพ</t>
  </si>
  <si>
    <t>ก. ยุทธศาสตร์ชาติ 20 ปี : ยุทธศาสตร์ที่ 2  ด้านการสร้างความสามารถในการแข่งขัน</t>
  </si>
  <si>
    <t>ข. แผนพัฒนาเศรษฐกิจและสังคมแห่งชาติ ฉบับที่ 13 หมุดหมายที่ 1 ไทยเป็นประเทศชั้นนำด้านสินค้าเกษตรและเกษตรแปรรูปมูลค่าสูง</t>
  </si>
  <si>
    <t>ค. Sustainable Development Goals : SDGs เป้าหมายที่ 8 ส่งเสริมการเติบโตทางเศรษฐกิจที่ต่อเนื่อง ครอบคลุม และยั่งยืน การจ้างงานเต็มที่ มีผลิตภาพ และการมีงานที่เหมาะสมสำหรับทุกคน</t>
  </si>
  <si>
    <t>ง. ยุทธศาสตร์จังหวัดที่ 2 การส่งเสริมเกษตรปลอดภัยมูลค่าสูง</t>
  </si>
  <si>
    <t>จ. ยุทธศาสตร์การพัฒนาขององค์กรปกครองส่วนท้องถิ่นในเขตจังหวัดที่ 2 ส่งเสริมคุณภาพชีวิต</t>
  </si>
  <si>
    <t>3. ยุทธศาสตร์การพัฒนาด้านการศึกษา การพัฒนาคุณภาพชีวิต ด้านการเสริมสร้างความเข้มแข็งของชุมชน</t>
  </si>
  <si>
    <t>กลยุทธ์ ส่งเสริมสนับสนุนการจัดการศึกษา</t>
  </si>
  <si>
    <t>3.1  แผนงานการศึกษา</t>
  </si>
  <si>
    <t>ก. ยุทธศาสตร์ชาติ 20 ปี ยุทธศาสตร์ด้านการพัฒนาและเสริมสร้างศักยภาพทรัพยากรมนุษย์</t>
  </si>
  <si>
    <t>ข. แผนพัฒนาเศรษฐกิจและสังคมแห่งชาติ ฉบับที่ 13 หมุดหมายที่ 12 ไทยมีกาลังคนสมรรถนะสูง มุ่งเรียนรู้อย่างต่อเนื่อง ตอบโจทย์การพัฒนาแห่งอนาคต</t>
  </si>
  <si>
    <t xml:space="preserve">ค. Sustainable Development Goals : SDGs เป้าหมายที่ 4 สร้างหลักประกันว่าทุกคนมีการศึกษาที่มีคุณภาพอย่างครอบคลุมและเท่าเทียม และสนับสนุนโอกาสในการเรียนรู้ตลอดชีวิต </t>
  </si>
  <si>
    <t>จ. ยุทธศาสตร์การพัฒนาขององค์กรปกครองส่วนท้องถิ่นในเขตจังหวัดที่ 2 การส่งเสริมคุณภาพชีวิต</t>
  </si>
  <si>
    <t>กองการศึกษา</t>
  </si>
  <si>
    <t xml:space="preserve"> 4.1  แผนงานการเกษตร</t>
  </si>
  <si>
    <t>กลยุทธ์ ส่งเสริมการบริหารจัดการทรัพยากรป่าไม้ ดิน น้ำ โดยการมีส่วนร่วมของชุมชน</t>
  </si>
  <si>
    <t>หยุดการเสื่อมโทรมของที่ดินและฟื้นสภาพดิน และหยุดยั้งการสูญเสียความหลากหลายทางชีวภาพ</t>
  </si>
  <si>
    <t>ก. ยุทธศาสตร์ชาติ 20 ปี ยุทธศาสตร์ที่ 5 ด้านการสร้างความเติบโตบนคุณภาพชีวิตที่เป็นมิตรต่อสิ่งแวดล้อม</t>
  </si>
  <si>
    <t>จ. ยุทธศาสตร์การพัฒนาขององค์กรปกครองส่วนท้องถิ่นในเขตจังหวัดที่ 5 การจัดการทรัพยากรธรรมชาติและสิ่งแวดล้อม</t>
  </si>
  <si>
    <t>3) ยุทธศาสตร์การพัฒนาด้านการศึกษา การพัฒนา</t>
  </si>
  <si>
    <t>คุณภาพชีวิต ด้านการเสริมสร้างความเข้มแข็งของชุมชน</t>
  </si>
  <si>
    <t>3.1 แผนงานด้านการศึกษา</t>
  </si>
  <si>
    <t xml:space="preserve">ค. Sustainable Development Goals : SDGs เป้าหมายที่ </t>
  </si>
  <si>
    <t xml:space="preserve">15. ปกป้อง ฟื้นฟู และสนับสนุนการใช้ระบบนิเวศบนบกอย่างยั่งยืน จัดการป่าไม้อย่างยั่งยืนต่อสู้การกลายสภาพเป็นทะเลทราย </t>
  </si>
  <si>
    <t>4. ยุทธศาสตร์การบริหารจัดการทรัพยากรธรรมชาติและสิ่งแวดล้อม</t>
  </si>
  <si>
    <t>สะดวกและรวดเร็วมีความ</t>
  </si>
  <si>
    <t>โครงการวางท่อระบายน้ำ คสล.</t>
  </si>
  <si>
    <t>กุศกร</t>
  </si>
  <si>
    <t>โครงการก่อสร้างบล็อกคอนเวิร์ส</t>
  </si>
  <si>
    <t xml:space="preserve">เส้น โนนค้อ  ถึงวัดไชยมงคล </t>
  </si>
  <si>
    <t>เพื่อส่งเสริมให้เยาวชน</t>
  </si>
  <si>
    <t>ออกกำลังกาย ด้วยการเล่นกีฬา</t>
  </si>
  <si>
    <t xml:space="preserve">และห่างไกลยาเสพติด </t>
  </si>
  <si>
    <t xml:space="preserve">ประชาชนมีสุขภาพ </t>
  </si>
  <si>
    <t>สมบูรณ์ ปลอดภัย</t>
  </si>
  <si>
    <t>ร่างกายที่แข็งแรง</t>
  </si>
  <si>
    <t>ลดปัญหา</t>
  </si>
  <si>
    <t>ยาเสพติด</t>
  </si>
  <si>
    <t xml:space="preserve">ท่องเที่ยวชลประทานลำห้วยกลาง </t>
  </si>
  <si>
    <t>หมู่ 2</t>
  </si>
  <si>
    <t>เพื่อส่งเสริมและพัฒนา</t>
  </si>
  <si>
    <t xml:space="preserve">แหล่งเที่ยวเที่ยว </t>
  </si>
  <si>
    <t>แหล่งเที่ยว</t>
  </si>
  <si>
    <t xml:space="preserve">ในชุมชน </t>
  </si>
  <si>
    <t>โครงการก่อสร้าง 1 ตำบล 1 สถานที่</t>
  </si>
  <si>
    <t>จากการจำหน่ายสินค้า</t>
  </si>
  <si>
    <t>และการให้บริการ</t>
  </si>
  <si>
    <t xml:space="preserve">นักท่องเที่ยว </t>
  </si>
  <si>
    <t xml:space="preserve">ชุมชนมีรายได้ </t>
  </si>
  <si>
    <t>โครงการก่อสร้างถนนพาราซอย</t>
  </si>
  <si>
    <t>ซีเมนต์  เส้นใต้วัดมุจจลินทรารามไป</t>
  </si>
  <si>
    <t>ไป บ้านดอนกลาง หมู่ 7</t>
  </si>
  <si>
    <t>โครงการขยายไหล่ทางเส้นบ้าน</t>
  </si>
  <si>
    <t>นายชาญ ภักดี - ชลประทาน</t>
  </si>
  <si>
    <t xml:space="preserve">โครงการซ่อมแซมถนนลูกรัง </t>
  </si>
  <si>
    <t>กว้าง 5 เมตร</t>
  </si>
  <si>
    <t xml:space="preserve">ไปโนนยาง </t>
  </si>
  <si>
    <t xml:space="preserve">รอบหมู่บ้าน หมู่ 2 บ้านจิก </t>
  </si>
  <si>
    <t xml:space="preserve">รอบหมู่บ้าน หมู่ 3 บ้านลาดสมดี </t>
  </si>
  <si>
    <t xml:space="preserve">พ่อสุนี  รวมพร </t>
  </si>
  <si>
    <t>ถึงบ้านแม่หนูก้าน  ไหว้พรม</t>
  </si>
  <si>
    <t xml:space="preserve">โครงการก่อสร้างรางระบายน้ำ </t>
  </si>
  <si>
    <t xml:space="preserve">ถึงบ้านนายนเรศ  สงวนจิตร </t>
  </si>
  <si>
    <t xml:space="preserve">กิ่งสกุล  ไปบ้านแม่บุญกอง  โคตรพุ้ย </t>
  </si>
  <si>
    <t xml:space="preserve">เสริมเหล็ก  หมู่ 4  เส้นบ้านพ่อเลียง </t>
  </si>
  <si>
    <t>พ่อประหยัด  นามผล  ถึงบ้าน</t>
  </si>
  <si>
    <t xml:space="preserve">นางเพ็ญศรี  วรรณลี  </t>
  </si>
  <si>
    <t>เสริมเหล็ก  หมู่ 4  เส้นรอบบ้าน</t>
  </si>
  <si>
    <t xml:space="preserve">นายธีระยุทธ  แก้วกัลยา  </t>
  </si>
  <si>
    <t xml:space="preserve">ถึงบ้านนายนเรศ  สงวนจิตร  </t>
  </si>
  <si>
    <t xml:space="preserve">ผิวจราจรกว้าง  4  เมตร </t>
  </si>
  <si>
    <t xml:space="preserve">เสริมเหล็ก  หมู่ 4 เส้นบ้านพ่อทวี </t>
  </si>
  <si>
    <t xml:space="preserve">บงนอก ถึงบ้านนางเย็นที  อุปถัมถ์ </t>
  </si>
  <si>
    <t xml:space="preserve">ผิวจราจรกว้าง  4    เมตร </t>
  </si>
  <si>
    <t xml:space="preserve">โครงการก่อสร้างทางลูกรัง หมู่ 4 </t>
  </si>
  <si>
    <t>เส้นบ้านแม่แผ่น  พิพันธ์  ถึงบ้าน</t>
  </si>
  <si>
    <t xml:space="preserve">นายอำพร  ผ่องใส </t>
  </si>
  <si>
    <t xml:space="preserve">รอบหมู่บ้าน หมู่ 4 บ้านศรีสุข </t>
  </si>
  <si>
    <t>เส้นกลางหมู่บ้าน หมู่ 3</t>
  </si>
  <si>
    <t xml:space="preserve">หมู่ 5  บ้านกุงใหญ่ </t>
  </si>
  <si>
    <t xml:space="preserve">เสริมเหล็ก เส้นรอบบ้าน </t>
  </si>
  <si>
    <t>โครงการซ่อมแซมถนนลูกรัง</t>
  </si>
  <si>
    <t>รอบหมู่บ้าน  หมู่ 5  บ้านกุงใหญ่</t>
  </si>
  <si>
    <t>โครงการขุดลอกสระหัวบ้าน</t>
  </si>
  <si>
    <t xml:space="preserve">หมู่ 6 บ้านกุงน้อย  </t>
  </si>
  <si>
    <t>ภายในหมู่บ้าน หมู่ 5  บ้านกุงใหญ่</t>
  </si>
  <si>
    <t xml:space="preserve">รอบหมู่บ้าน หมู่ 6  บ้านกุงน้อย </t>
  </si>
  <si>
    <t>โครงการปรับปรุงระบบประปาหมู่บ้าน</t>
  </si>
  <si>
    <t xml:space="preserve">รอบหมู่บ้าน หมู่ 6 บ้านกุงน้อย </t>
  </si>
  <si>
    <t xml:space="preserve">ถึงศาลาหน้าหมู่บ้าน หมู่ 6 บ้านกุงน้อย </t>
  </si>
  <si>
    <t>ระบบน้ำประปาชุมชน</t>
  </si>
  <si>
    <t>ได้มาตรฐาน</t>
  </si>
  <si>
    <t xml:space="preserve">กำนันสุทัศน์  ไปถึง อบต.กุศกร </t>
  </si>
  <si>
    <t>เสริมเหล็ก หมู่ 5 เส้นหน้าบ้าน</t>
  </si>
  <si>
    <t>ผิวจราจรกว้าง  4  เมตร</t>
  </si>
  <si>
    <t>โครงการก่อสร้างถนนพาราซอยต์ซีเมนต์</t>
  </si>
  <si>
    <t xml:space="preserve">โครงการปรับปรุงผิวจราจร (ลาดยาง) </t>
  </si>
  <si>
    <t>โครงการก่อสร้างถนนคอนกรีตเสริมเหล็ก</t>
  </si>
  <si>
    <t>หมู่ 6 จากบ้านนายคำจันทร์  สมอทอง</t>
  </si>
  <si>
    <t>บ้านโนนกระโจม หมู่ 8 เส้นบ้านนางเกษร</t>
  </si>
  <si>
    <t xml:space="preserve">แจ้งจิตร  ถึงบ้านนายคำมี  ละอองแก้ว </t>
  </si>
  <si>
    <t>ผิวจราจรกว้าง  5   เมตร</t>
  </si>
  <si>
    <t>หนาเฉลี่ย  0.15  เมตร</t>
  </si>
  <si>
    <t>บ้านโนนกระโจม หมู่ 8 เส้นถนนลาดยาง</t>
  </si>
  <si>
    <t xml:space="preserve">ถึงนานายคำหม่าน  ละอองแก้ว </t>
  </si>
  <si>
    <t>บ้านโนนกระโจม หมู่ 8 เส้นทางจาก</t>
  </si>
  <si>
    <t xml:space="preserve">หมู่บ้าน ถึงชลประทานห้วยมะเขือ </t>
  </si>
  <si>
    <t>บ้านโนนกระโจม หมู่ 8 เส้นป่าช้า</t>
  </si>
  <si>
    <t xml:space="preserve">ถึงลำห้วยกลาง </t>
  </si>
  <si>
    <t xml:space="preserve">โครงการก่อสร้างถนนลูกรัง </t>
  </si>
  <si>
    <t>บ้านโนนกระโจม หมู่ 8 เส้นนานายบุญส่ง</t>
  </si>
  <si>
    <t xml:space="preserve">ถึงนานายจันทร์  บังหลง </t>
  </si>
  <si>
    <t>ภายในหมู่บ้าน  บ้านโนนกระโจม หมู่ 8</t>
  </si>
  <si>
    <t>เพื่อให้ประชาชนได้ใช้ถนน</t>
  </si>
  <si>
    <t>ในการคมนาคมอย่างสะดวก</t>
  </si>
  <si>
    <t xml:space="preserve">และปลอดภัย  </t>
  </si>
  <si>
    <t xml:space="preserve">ภายในหมู่บ้าน บ้านโนนกระโจม หมู่ 8 </t>
  </si>
  <si>
    <t xml:space="preserve">เส้นทางหมู่บ้านโนนกระโจม หมู่ 8 </t>
  </si>
  <si>
    <t xml:space="preserve">ไปนาพ่อบังอร  ชมาฤกษ์ </t>
  </si>
  <si>
    <t>เส้นตะวันออกวัดบ้านโนนกระโจม หมู่ 8</t>
  </si>
  <si>
    <t xml:space="preserve">ไปนาพ่อบุญส่ง </t>
  </si>
  <si>
    <t xml:space="preserve">เส้นใต้วัดบ้านโนนกระโจม หมู่ 8 </t>
  </si>
  <si>
    <t>พ่อบัวดี สุดรักษา</t>
  </si>
  <si>
    <t>โครงการวางท่อระบายน้ำ บ้านโนนกระโจม</t>
  </si>
  <si>
    <t xml:space="preserve">หมู่ 8  สายบ้านนายคำหม่าน </t>
  </si>
  <si>
    <t xml:space="preserve">ภายในหมู่บ้าน หมู่ 8  บ้านโนนกระโจม  </t>
  </si>
  <si>
    <t xml:space="preserve">โครงการจัดซื้อเครื่องกรองน้ำประปา </t>
  </si>
  <si>
    <t>โครงการปรับปรุงซ่อมแซมถนนลูกรัง</t>
  </si>
  <si>
    <t xml:space="preserve">ภายในหมู่ 9 บ้านกุศกร </t>
  </si>
  <si>
    <t>โครงการขยายเขตไฟฟ้าสายดับ</t>
  </si>
  <si>
    <t>ภายในหมู่ 9  บ้านกุศกร</t>
  </si>
  <si>
    <t>โครงการติดตั้งไฟส่องสว่างโซล่าเซลล์</t>
  </si>
  <si>
    <t>รอบหมู่บ้าน  เส้นบ้านนายบุญสี  สีสิงห์</t>
  </si>
  <si>
    <t xml:space="preserve">โครงการวางท่อระบายน้ำ คสล. </t>
  </si>
  <si>
    <t>เส้นบ้านนายอดิศักดิ์ เจริญรอย</t>
  </si>
  <si>
    <t xml:space="preserve">พร้อมบ่อพัก บ้านกุศกร  หมู่ 1  </t>
  </si>
  <si>
    <t xml:space="preserve">ถึงมุมวัดไชยมงคลด้านทิศตะวันตก </t>
  </si>
  <si>
    <t xml:space="preserve">เส้นบ้านนางสมปอง จันสุตะ </t>
  </si>
  <si>
    <t xml:space="preserve">เส้นหนองหอย (ห้วยสมบัติ) </t>
  </si>
  <si>
    <t>โครงการขยายไหล่ทางถนนคอนกรีต</t>
  </si>
  <si>
    <t xml:space="preserve">เสริมเหล็ก บ้านกุศกร หมู่ 1  </t>
  </si>
  <si>
    <t>เส้น บ้านนางจาด  ถึงบ้านนายอดิศักดิ์</t>
  </si>
  <si>
    <t>ผิวจราจรกว้าง  1  เมตร</t>
  </si>
  <si>
    <t xml:space="preserve">ยาว   100  เมตร </t>
  </si>
  <si>
    <t>หนา  0.15  เมตร</t>
  </si>
  <si>
    <t>โครงการซ่อมแซมถนนลูกรัง  บ้านกุศกร</t>
  </si>
  <si>
    <t>และปลอดภัย</t>
  </si>
  <si>
    <t>โครงการขยายเขตไฟฟ้า บ้านกุศกร</t>
  </si>
  <si>
    <t>หมู่ 1 เส้นบ้านนางขวัญจิตร</t>
  </si>
  <si>
    <t>ห้วยกลางนา เส้นนานางปัญญา รวมพร</t>
  </si>
  <si>
    <t>ผิวจราจรกว้าง  6  เมตร</t>
  </si>
  <si>
    <t xml:space="preserve">โครงการซ่อมแซมถนนลูกรัง รอบหมู่บ้าน </t>
  </si>
  <si>
    <t>หมู่ 1 เส้นประปาถึงชลประทาน (ห้วยกลาง)</t>
  </si>
  <si>
    <t>โครงการก่อสร้างลานกีฬาเอนกประสงค์</t>
  </si>
  <si>
    <t xml:space="preserve">โครงการปรับปรุงผิวจราจรแอลฟัลท์ติก </t>
  </si>
  <si>
    <t xml:space="preserve">หมู่ 2  เส้นรอบหมู่บ้าน </t>
  </si>
  <si>
    <t xml:space="preserve">หมู่บ้าน หมู่ 2  </t>
  </si>
  <si>
    <t>ผิวจราจรกว้าง   4   เมตร</t>
  </si>
  <si>
    <t xml:space="preserve">โครงการก่อสร้าง/จัดทำซุ้มเฉลิมพระเกียรติ </t>
  </si>
  <si>
    <t xml:space="preserve">เพื่อแสดงถึงความจงรักภักดีต่อ </t>
  </si>
  <si>
    <t xml:space="preserve">โครงการก่อสร้างถนนพาราซอยซีเมนต์ </t>
  </si>
  <si>
    <t xml:space="preserve">ภายในหมู่บ้าน หมู่ 5 </t>
  </si>
  <si>
    <t xml:space="preserve">อบต.น่าอยู่ขึ้น </t>
  </si>
  <si>
    <t>อบต.เป็นระเบียบ</t>
  </si>
  <si>
    <t xml:space="preserve">สวยงาม น่าอยู่ </t>
  </si>
  <si>
    <t>ร้อยละ 100</t>
  </si>
  <si>
    <t xml:space="preserve">กองช่าง </t>
  </si>
  <si>
    <t xml:space="preserve">พระบาทสมเด็จพระเจ้าอยู่หัวรัชกาลที่ 10 </t>
  </si>
  <si>
    <t xml:space="preserve">ระยะทาง   400   เมตร </t>
  </si>
  <si>
    <t xml:space="preserve">ระยะทางยาว  40  เมตร </t>
  </si>
  <si>
    <t xml:space="preserve">ขนาดกว้าง  0.50  เมตร </t>
  </si>
  <si>
    <t xml:space="preserve">(โครงการต่อเนื่อง) </t>
  </si>
  <si>
    <t xml:space="preserve">ยาว   1,310 เมตร </t>
  </si>
  <si>
    <t xml:space="preserve">หมู่ 5  บ้านกุงใหญ่ (โครงการต่อเนื่อง) </t>
  </si>
  <si>
    <t>ผิวจราจรกว้าง  3 เมตร</t>
  </si>
  <si>
    <t>ระยะทาง  1,000   เมตร</t>
  </si>
  <si>
    <t>ระยะทาง 1,200  เมตร</t>
  </si>
  <si>
    <t>ระยะทาง 1,600   เมตร</t>
  </si>
  <si>
    <t>ระยะทาง  400 เมตร</t>
  </si>
  <si>
    <t>ระยะทาง  900 เมตร</t>
  </si>
  <si>
    <t>ระยะทาง   1,300    เมตร</t>
  </si>
  <si>
    <t>ระยะทาง   1,000   เมตร</t>
  </si>
  <si>
    <t>ระยะทาง  1,300   เมตร</t>
  </si>
  <si>
    <t xml:space="preserve">กว้าง   8  เมตร </t>
  </si>
  <si>
    <t xml:space="preserve">ยาว  15  เมตร  </t>
  </si>
  <si>
    <t>กว้าง 40  เมตร</t>
  </si>
  <si>
    <t xml:space="preserve">ยาว 40 เมตร </t>
  </si>
  <si>
    <t xml:space="preserve">ลึก  3  เมตร </t>
  </si>
  <si>
    <t xml:space="preserve">ยาว 10  เมตร </t>
  </si>
  <si>
    <t xml:space="preserve">โครงการประเพณีลอยกระทง </t>
  </si>
  <si>
    <t xml:space="preserve">ท้องถิ่น </t>
  </si>
  <si>
    <t>จำนวนผู้เข้าร่วม</t>
  </si>
  <si>
    <t xml:space="preserve">โครงการประมาณ </t>
  </si>
  <si>
    <t>300  คน</t>
  </si>
  <si>
    <t xml:space="preserve">ร้อยละผู้เข้าร่วม </t>
  </si>
  <si>
    <t>เพื่อสืบสานวัฒนธรรมประเพณี</t>
  </si>
  <si>
    <t xml:space="preserve">โครงการจัดซื้อวัสดุอุปกรณ์กีฬา </t>
  </si>
  <si>
    <t xml:space="preserve">ให้กับเด็กเยาวชนและประชาชน </t>
  </si>
  <si>
    <t xml:space="preserve">เด็ก เยาวชน </t>
  </si>
  <si>
    <t xml:space="preserve">ประชาชนทั่วไป </t>
  </si>
  <si>
    <t>เพื่อเป็นการส่งเสริมงาน</t>
  </si>
  <si>
    <t>ให้กับประชาชน</t>
  </si>
  <si>
    <t>ประเพณี และส่วนร่วม</t>
  </si>
  <si>
    <t xml:space="preserve">โครงการ ร้อยละ 90 </t>
  </si>
  <si>
    <t>เพื่อส่งเสริมให้เด็ก เยาวชน</t>
  </si>
  <si>
    <t>และประชาชน ห่างไกล</t>
  </si>
  <si>
    <t xml:space="preserve">ยาเสพติด </t>
  </si>
  <si>
    <t>เพื่อส่งเสริมการแข่งขันกีฬาให้กับ</t>
  </si>
  <si>
    <t>แผนพัฒนาท้องถิ่น (พ.ศ.2566-2570)  แก้ไขและเพิ่มเติม ฉบับที่ 2  พ.ศ. 2566</t>
  </si>
  <si>
    <t xml:space="preserve">3.2  แผนงานการศาสนาวัฒนธรรมและนันทนาการ </t>
  </si>
  <si>
    <t>ยาว  1,000 เมตร</t>
  </si>
  <si>
    <t xml:space="preserve">หนาเฉลี่ย  0.05 เมตร </t>
  </si>
  <si>
    <t xml:space="preserve">ถึงห้วยสมบัติ  (โครงการต่อเนื่อง) </t>
  </si>
  <si>
    <t>กว้าง   4  เมตร</t>
  </si>
  <si>
    <t>หนา 0.10 เมตร</t>
  </si>
  <si>
    <t xml:space="preserve">ผิวจราจรกว้าง  4   เมตร </t>
  </si>
  <si>
    <t>แผนพัฒนาท้องถิ่น (พ.ศ.2566-2570)  แก้ไขและเพิ่มเติม ครั้งที่ 2 พ.ศ. 2566</t>
  </si>
  <si>
    <t xml:space="preserve">ระยะทาง   2,500   เมตร </t>
  </si>
  <si>
    <t xml:space="preserve">เส้นโนนค้อ  ไปกิโล 7 (โครงการต่อเนื่อง) </t>
  </si>
  <si>
    <t xml:space="preserve">ระยะทาง  500  เมตร </t>
  </si>
  <si>
    <t>ขนาด 2 x 3.60 เมตร</t>
  </si>
  <si>
    <t>จำนวน 2 ซุ้ม</t>
  </si>
  <si>
    <t xml:space="preserve">ระยะทาง   600    เมตร </t>
  </si>
  <si>
    <t xml:space="preserve">ระยะทางยาว  100  เมตร </t>
  </si>
  <si>
    <t>1  แห่ง</t>
  </si>
  <si>
    <t>แผนพัฒนาท้องถิ่น (พ.ศ.2566-2570) แก้ไขและเพิ่มเติม ฉบับที่ 2 พ.ศ. 2566</t>
  </si>
  <si>
    <t xml:space="preserve">รวมแผนงานการเกษตร  จำนวน 3  โครงการ </t>
  </si>
  <si>
    <t>แผนพัฒนาท้องถิ่น (พ.ศ.2566-2570) แก้ไขและเพิ่มเติม  ฉบับที่ 2 พ.ศ. 2566</t>
  </si>
  <si>
    <t xml:space="preserve">ถึงลานตากพืชผล หมู่ 1  </t>
  </si>
  <si>
    <t>กว้าง    4    เมตร</t>
  </si>
  <si>
    <t>ซีเมนต์ เส้นใต้บ้านนางสุมาลัย</t>
  </si>
  <si>
    <t xml:space="preserve">ชลประทานห้วยกลาง (ช่วง 1 , ช่วง 2) </t>
  </si>
  <si>
    <t>กว้าง   5    เมตร</t>
  </si>
  <si>
    <t>กว้าง   3   เมตร</t>
  </si>
  <si>
    <t>เส้นบ้านกุงน้อย  หมู่ 6  ถึงบ้านศรีสุข  หมู่ 4</t>
  </si>
  <si>
    <t>ระยะทาง   450     เมตร</t>
  </si>
  <si>
    <t xml:space="preserve">ภายในหมู่บ้านและรอบหมู่บ้าน หมู่ 7 </t>
  </si>
  <si>
    <t xml:space="preserve">ซีเมนต์ เส้นภายในหมู่บ้าน  </t>
  </si>
  <si>
    <t>หนา   0.15  เมตร</t>
  </si>
  <si>
    <t>หนาเฉลี่ย   0.15  เมตร</t>
  </si>
  <si>
    <t>หนาเฉลี่ย   0.15   เมตร</t>
  </si>
  <si>
    <t>หนาเฉลี่ย  0.15   เมตร</t>
  </si>
  <si>
    <t>กว้าง   4   เมตร</t>
  </si>
  <si>
    <t>กว้าง   4    เมตร</t>
  </si>
  <si>
    <t>ระยะทาง    500    เมตร</t>
  </si>
  <si>
    <t>กว้าง    5     เมตร</t>
  </si>
  <si>
    <t xml:space="preserve">และรอบหมู่บ้าน  หมู่ 4  (โครงการต่อเนื่อง) </t>
  </si>
  <si>
    <t>หนา 0.15    เมตร</t>
  </si>
  <si>
    <t xml:space="preserve">ในหมู่บ้าน </t>
  </si>
  <si>
    <t>เพื่อระบายน้ำท่วมขัง</t>
  </si>
  <si>
    <t>น้ำไม่ท่วมขัง</t>
  </si>
  <si>
    <t>ในหมู่บ้าน</t>
  </si>
  <si>
    <t>สัญจรไป-มาเวลากลางคืน</t>
  </si>
  <si>
    <t>สะดวก ปลอดภัยในการ</t>
  </si>
  <si>
    <t>ผิวจราจรกว้าง   5   เมตร</t>
  </si>
  <si>
    <t xml:space="preserve">รวมยุทธศาสตร์ที่ 1 </t>
  </si>
  <si>
    <t xml:space="preserve">รวมทุกยุทธศาสตร์ที่ 1 </t>
  </si>
  <si>
    <t>ไปบ้านศรีสุข หมู่ 4</t>
  </si>
  <si>
    <t xml:space="preserve"> (โครงการต่อเนื่อง) </t>
  </si>
  <si>
    <t>ซีเมนต์ หมู่ 2 เส้นใต้บ้านนายสุนา  จันทรา</t>
  </si>
  <si>
    <t>โครงการก่อสร้างถนนลูกรัง หมู่ 3 เส้นนา</t>
  </si>
  <si>
    <t xml:space="preserve">นายคำใส  พันธ์แก้ว </t>
  </si>
  <si>
    <t>โครงการซ่อมแซมถนนคอนกรีตเสริมเหล็ก</t>
  </si>
  <si>
    <t xml:space="preserve">พ่อปราโมทย์  กิติราช </t>
  </si>
  <si>
    <t xml:space="preserve">รอบหมู่บ้าน หมู่ 7 บ้านดอนกลาง </t>
  </si>
  <si>
    <t>หนาเฉลี่ย    0.15     เมตร</t>
  </si>
  <si>
    <t>รอบหมู่บ้าน หมู่ 7  บ้านดอนกลาง</t>
  </si>
  <si>
    <t xml:space="preserve">โครงการปรับปรุง/ซ่อมแซมถนนลูกรัง </t>
  </si>
  <si>
    <t xml:space="preserve">หมู่ 8 เส้นนาพ่อคำหม่านไปตากแดด </t>
  </si>
  <si>
    <t>ไปบ้านตากแดด</t>
  </si>
  <si>
    <t>หมู่ 8 เส้นปากทางนายางไปนา</t>
  </si>
  <si>
    <t xml:space="preserve">และสมเด็จพระบรมราชินีฯ </t>
  </si>
  <si>
    <t xml:space="preserve">ถึงบ้านนายจำเนียร  ศรีตะเขต </t>
  </si>
  <si>
    <t>หมู่ 4 เส้นบ้านกองทุนใหม่ ถึงหน้าบ้าน</t>
  </si>
  <si>
    <t xml:space="preserve">พร้อมบ่อพัก หมู่ 4 บ้านพ่อวารี  น้ำสี </t>
  </si>
  <si>
    <t>โครงการวางท่อระบายน้ำ คสล.พร้อมบ่อพัก</t>
  </si>
  <si>
    <t xml:space="preserve">หมู่ 7 บ้านดอนกลาง  (สระน้ำดอนกอก) </t>
  </si>
  <si>
    <t>โครงการก่อสร้างระบบประปาหมู่บ้าน</t>
  </si>
  <si>
    <t xml:space="preserve">ถึงบ้านนางนารี  พึ่งภพ </t>
  </si>
  <si>
    <t>ถึงบ้านนางพนมพร  พรรณการ</t>
  </si>
  <si>
    <t xml:space="preserve">ภายในหมู่บ้าน หมู่ 9  บ้านกุศกร </t>
  </si>
  <si>
    <t>โครงการก่อสร้างบล็อคคอนเวิร์ส หมู่ 3</t>
  </si>
  <si>
    <t>เส้นรอบหมู่บ้าน หมู่ 9  บ้านกุศกร</t>
  </si>
  <si>
    <t>โครงการวางท่อระบายน้ำ พร้อมบ่อพัก</t>
  </si>
  <si>
    <t>รวมแผนงานเคหะและชุมชน  จำนวน  22 โครงการ</t>
  </si>
  <si>
    <t>หมู่ 1 , หมู่ 9  บ้านกุศกร</t>
  </si>
  <si>
    <t xml:space="preserve">ในโรงเรียน </t>
  </si>
  <si>
    <t>เพื่อแก้ไขปัญหายาเสพติด</t>
  </si>
  <si>
    <t>เด็ก และเยาวชน</t>
  </si>
  <si>
    <t>จำนวน 3 โรงเรียน</t>
  </si>
  <si>
    <t>โครงการสวนพฤกษศาสตร์</t>
  </si>
  <si>
    <t xml:space="preserve">ระยะทางยาว  600  เมตร </t>
  </si>
  <si>
    <t xml:space="preserve">และรอบหมู่บ้าน  หมู่ 3  (โครงการต่อเนื่อง) </t>
  </si>
  <si>
    <t>รวมแผนงานอุตสาหกรรมและการโยธา  จำนวน 48  โครงการ</t>
  </si>
  <si>
    <t xml:space="preserve">หมู่ 8 เส้นทางไปนานางพวงสี  ละอองแก้ว </t>
  </si>
  <si>
    <t xml:space="preserve">โครงการก่อสร้างถนนพาราซอยต์ซีเมนต์ </t>
  </si>
  <si>
    <t xml:space="preserve">โรคติดต่อ และโรคอุบัติใหม่ </t>
  </si>
  <si>
    <t xml:space="preserve">3.4  แผนงานสาธารณสุข </t>
  </si>
  <si>
    <t>เพื่อป้องกันและแก้ไขควบคุม</t>
  </si>
  <si>
    <t xml:space="preserve">จำนวน 9 หมู่บ้าน </t>
  </si>
  <si>
    <t>เพื่อป้องกันและแก้ไข</t>
  </si>
  <si>
    <t xml:space="preserve">ควบคุมโรคติดต่อ </t>
  </si>
  <si>
    <t xml:space="preserve">และโรคอุบัติใหม่ </t>
  </si>
  <si>
    <t xml:space="preserve">สำนักปลัด </t>
  </si>
  <si>
    <t xml:space="preserve">โครงการ บำบัดทุกข์ บำรุงสุข </t>
  </si>
  <si>
    <t xml:space="preserve">(พอ.สว.) </t>
  </si>
  <si>
    <t xml:space="preserve">หน่วยแพทย์อาสาเคลื่อนที่ </t>
  </si>
  <si>
    <t xml:space="preserve">สร้างรอยยิ้มให้ประชาชน </t>
  </si>
  <si>
    <t>เพื่อส่งเสริมสร้างความเข้มแข็ง</t>
  </si>
  <si>
    <t xml:space="preserve">ของชุมชน </t>
  </si>
  <si>
    <t>เพื่อส่งเสริมสร้างความ</t>
  </si>
  <si>
    <t xml:space="preserve">เข้มแข็งของชุมชน </t>
  </si>
  <si>
    <t>เพื่อส่งเสริมให้นักเรียนตระหนัก</t>
  </si>
  <si>
    <t>รู้คุณค่า ร่วมอนุรักษ์และพัฒนา</t>
  </si>
  <si>
    <t>รวมแผนงานการศาสนาวัฒนธรรมและนันทนาการ  จำนวน 2 โครงการ</t>
  </si>
  <si>
    <t>โครงการป้องกันและแก้ไขปัญหา</t>
  </si>
  <si>
    <t>/โรงเรียน</t>
  </si>
  <si>
    <t>รวมแผนงานสาธารณสุข  จำนวน 2 โครงการ</t>
  </si>
  <si>
    <t>/รพ.สต.</t>
  </si>
  <si>
    <t>นายธนกฤษ  กิ่งสกุล ไปบ้าน</t>
  </si>
  <si>
    <t xml:space="preserve">เสริมเหล็ก ภายในหมู่บ้าน </t>
  </si>
  <si>
    <t>โครงการสร้างเสริมสุขภาพเด็ก</t>
  </si>
  <si>
    <t xml:space="preserve">ยาเสพติดในสถานศึกษา </t>
  </si>
  <si>
    <t xml:space="preserve">เยาวชนในสถานศึกษา </t>
  </si>
  <si>
    <t xml:space="preserve">มีสุขภาพแข็งแรง </t>
  </si>
  <si>
    <t>เพื่อส่งเสริมให้นักเรียน</t>
  </si>
  <si>
    <t>ตระหนักรู้คุณค่า ร่วมอนุรักษ์</t>
  </si>
  <si>
    <t xml:space="preserve">และพัฒนาพันธุกรรมพืชผล </t>
  </si>
  <si>
    <t>และทรัพยากรกายภาพ</t>
  </si>
  <si>
    <t>พันธุกรรมพืช  และทรัพยากรกายภาพ</t>
  </si>
  <si>
    <t>รวมแผนงานการศึกษา  จำนวน 3 โครงการ</t>
  </si>
  <si>
    <t>ผิวจราจรกว้าง  5  เมตร</t>
  </si>
  <si>
    <t>กว้าง  5  เมตร</t>
  </si>
  <si>
    <t>ระยะทางยาว   80 เมตร</t>
  </si>
  <si>
    <t>ระยะทางยาว 1,230  เมตร</t>
  </si>
  <si>
    <t>ระยะทางยาว 500 เมตร .</t>
  </si>
  <si>
    <t>ระยะทางยาว  800  เมตร</t>
  </si>
  <si>
    <t>ระยะทางยาว 500 เมตร</t>
  </si>
  <si>
    <t>ระยะทางยาว  2  กม.</t>
  </si>
  <si>
    <t xml:space="preserve">บ้านลาดสมดี หมู่ 3 (โครงการต่อเนื่อง) </t>
  </si>
  <si>
    <t xml:space="preserve">ระยะทางยาว 300 เมตร </t>
  </si>
  <si>
    <t>ระยะทางยาว 15  กม.</t>
  </si>
  <si>
    <t>ระยะทางยาว 10  กม.</t>
  </si>
  <si>
    <t>ระยะทางยาว  230  เมตร</t>
  </si>
  <si>
    <t>ระยะทางยาว   50   เมตร</t>
  </si>
  <si>
    <t>ระยะทางยาว  500  เมตร</t>
  </si>
  <si>
    <t>ระยะทางยาว  172  เมตร</t>
  </si>
  <si>
    <t>ระยะทางยาว  20  เมตร</t>
  </si>
  <si>
    <t>ระยะทางยาว  10  กม.</t>
  </si>
  <si>
    <t>ระยะทางยาว 700  เมตร</t>
  </si>
  <si>
    <t>ระยะทางยาว  60  เมตร</t>
  </si>
  <si>
    <t>ระยะทาง  300  เมตร</t>
  </si>
  <si>
    <t>ระยะทางยาว  710  เมตร</t>
  </si>
  <si>
    <t>ระยะทางยาว 4,000 เมตร</t>
  </si>
  <si>
    <t>ระยะทางยาว 1,000 เมตร</t>
  </si>
  <si>
    <t>กว้าง  4  เมตร</t>
  </si>
  <si>
    <t>ระยะทางยาว  900  เมตร</t>
  </si>
  <si>
    <t>ระยะทางยาว  500 เมตร</t>
  </si>
  <si>
    <t>ระยะทางยาว  300  เมตร</t>
  </si>
  <si>
    <t>ระยะทางยาว   400  เมตร</t>
  </si>
  <si>
    <t>ระยะทางยาว 3,000 เมตร</t>
  </si>
  <si>
    <t>หนาเฉลี่ย 0.15  เมตร</t>
  </si>
  <si>
    <t>ระยะทางยาว  110  เมตร</t>
  </si>
  <si>
    <t>ระยะทาง  500  เมตร</t>
  </si>
  <si>
    <t>ระยะทางยาว 1,900 เมตร</t>
  </si>
  <si>
    <t>กว้าง  4   เมตร</t>
  </si>
  <si>
    <t>ระยะทางยาว  260  เมตร</t>
  </si>
  <si>
    <t>ระยะทางยาว 1,100 เมตร</t>
  </si>
  <si>
    <t>ระยะทางยาว 1,250 เมตร</t>
  </si>
  <si>
    <t>ระยะทาง   700   เมตร</t>
  </si>
  <si>
    <t>ระยะทางยาว  456  เมตร</t>
  </si>
  <si>
    <t>ระยะทางยาว  80  เมตร</t>
  </si>
  <si>
    <t xml:space="preserve">ระยะทางยาว  500  เมตร </t>
  </si>
  <si>
    <t xml:space="preserve">รอบหมู่บ้าน หมู่ 7  บ้านดอนกลาง </t>
  </si>
  <si>
    <t xml:space="preserve">บ้านดอนกลาง </t>
  </si>
  <si>
    <t xml:space="preserve">เสริมเหล็ก หมู่ 4 เส้นหน้าบ้าน </t>
  </si>
  <si>
    <t xml:space="preserve">เสริมเหล็ก หมู่ 4 เส้นบ้าน </t>
  </si>
  <si>
    <t xml:space="preserve">พร้อมบ่อพัก หมู่ 4  บ้านพ่อสุนี  รวมพร </t>
  </si>
  <si>
    <t xml:space="preserve">โครงการซ่อมแซมถนนลูกรังรอบหมู่บ้าน  </t>
  </si>
  <si>
    <t>ชาติ ศาสนา พระมหากษัตริย์</t>
  </si>
  <si>
    <t>โครงการขยายท่อเมนประปา หมู่ 9</t>
  </si>
  <si>
    <t>รวมทุกยุทธศาสตร์ที่ 3</t>
  </si>
  <si>
    <t xml:space="preserve">รวมทุกยุทธศาสตร์ที่ 4 </t>
  </si>
  <si>
    <t>รวมทั้งยุทธศาสตร์ (1-3-4)</t>
  </si>
  <si>
    <t>หมู่ 1  บ้านกุศกร</t>
  </si>
  <si>
    <t xml:space="preserve">3.4 แผนงานสาธารณสุข </t>
  </si>
  <si>
    <t xml:space="preserve">บ้านลาดสมดี  หมู่ 3 (โครงการต่อเนื่อง) </t>
  </si>
  <si>
    <t>โครงการวางท่อระบายน้ำ ศสล.</t>
  </si>
  <si>
    <t xml:space="preserve">2) ยุทธศาสตร์ การพัฒนาด้านเศรษฐกิจและสังคม </t>
  </si>
  <si>
    <t xml:space="preserve">2.1 แผนงานการเกษตร </t>
  </si>
  <si>
    <t xml:space="preserve">5) ยุทธศาสตร์การบริหารจัดการบ้านเมืองที่ดี </t>
  </si>
  <si>
    <t>5.1  แผนงานสร้างความเข้มแข็งของชุมชน</t>
  </si>
  <si>
    <t>โครงการป้องกันและควบคุม</t>
  </si>
  <si>
    <t>3.2 แผนงานการศาสนาวัฒนธรมและนันทนาการ</t>
  </si>
  <si>
    <t xml:space="preserve">รวมยุทธศาสตร์ที่ 3 </t>
  </si>
  <si>
    <t>แบบ ผ.03</t>
  </si>
  <si>
    <t>บัญชีครุภัณฑ์</t>
  </si>
  <si>
    <t>แผนพัฒนาท้องถิ่น (พ.ศ. 2566 - 2570) แก้ไขและเพิ่มเติม ครั้งที่ 2 พ.ศ.2566</t>
  </si>
  <si>
    <t xml:space="preserve">องค์การบริหารส่วนตำบลกุศกร  อำเภอตระการพืชผล  จังหวัดอุบลราชธานี  </t>
  </si>
  <si>
    <t>แผนงาน</t>
  </si>
  <si>
    <t>หมวด</t>
  </si>
  <si>
    <t>ประเภท</t>
  </si>
  <si>
    <t>งบประมาณและที่ผ่านมา</t>
  </si>
  <si>
    <t>หน่วยงานที่</t>
  </si>
  <si>
    <t>(ผลผลิตของ</t>
  </si>
  <si>
    <t>รับผิดชอบหลัก</t>
  </si>
  <si>
    <t>ครุภัณฑ์)</t>
  </si>
  <si>
    <t>แผนงานบริหารงานทั่วไป</t>
  </si>
  <si>
    <t>ค่าครุภัณฑ์ที่ดิน</t>
  </si>
  <si>
    <t xml:space="preserve">ครุภัณฑ์ที่ดิน </t>
  </si>
  <si>
    <t xml:space="preserve">จัดซื้อที่ดินข้างเคียง อบต.กุศกร </t>
  </si>
  <si>
    <t xml:space="preserve">และสิ่งก่อสร้าง </t>
  </si>
  <si>
    <t>ค่าครุภัณฑ์</t>
  </si>
  <si>
    <t xml:space="preserve">ครุภัณฑ์สำนักงาน </t>
  </si>
  <si>
    <t>เก้าอี้ผู้บริหาร (หัวหน้าสำนักปลัด)</t>
  </si>
  <si>
    <t xml:space="preserve">1 ตัว </t>
  </si>
  <si>
    <t xml:space="preserve">เก้าอี้ทำงาน  3 ตัว </t>
  </si>
  <si>
    <t>แผนงานรักษาความสงบ</t>
  </si>
  <si>
    <t xml:space="preserve">ครุภัณฑ์เครื่องดับเพลิง </t>
  </si>
  <si>
    <t xml:space="preserve">หัวฉีดน้ำดับเพลิงแบบด้ามปืน </t>
  </si>
  <si>
    <t>ภายใน</t>
  </si>
  <si>
    <t xml:space="preserve">จำนวน  1  หัว </t>
  </si>
  <si>
    <t>แผนงานสาธารณสุข</t>
  </si>
  <si>
    <t xml:space="preserve">ค่าครุภัณฑ์ </t>
  </si>
  <si>
    <t xml:space="preserve">ครุภัณฑ์การเกษตร </t>
  </si>
  <si>
    <t xml:space="preserve">เครื่องพ่นหมอกควัน </t>
  </si>
  <si>
    <t xml:space="preserve">จำนวน  2 เครื่อง </t>
  </si>
  <si>
    <t xml:space="preserve"> </t>
  </si>
  <si>
    <t>ครุภัณฑ์คอมพิวเตอร์</t>
  </si>
  <si>
    <t xml:space="preserve">เครื่องคอมพิวเตอร์ </t>
  </si>
  <si>
    <t xml:space="preserve">จำนวน  1  เครื่อง </t>
  </si>
  <si>
    <t>ครุภัณฑ์ไฟฟ้าและวิทยุ</t>
  </si>
  <si>
    <t>ชุดไมค์ประชุ ม</t>
  </si>
  <si>
    <t xml:space="preserve">จำนวน  1  ชุด </t>
  </si>
  <si>
    <t xml:space="preserve">ชุดเครื่องเสียง อบต. </t>
  </si>
  <si>
    <t xml:space="preserve">รวม  8  รายการ </t>
  </si>
  <si>
    <t xml:space="preserve">รวมทุกแผนงานทั้งสิ้น 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</si>
</sst>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#,##0.0"/>
    <numFmt numFmtId="195" formatCode="#,##0_ ;\-#,##0\ "/>
    <numFmt numFmtId="196" formatCode="_-* #,##0.0000_-;\-* #,##0.0000_-;_-* &quot;-&quot;??_-;_-@_-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6"/>
      <name val="TH Niramit AS"/>
      <family val="0"/>
    </font>
    <font>
      <b/>
      <sz val="28"/>
      <name val="TH Niramit AS"/>
      <family val="0"/>
    </font>
    <font>
      <sz val="13"/>
      <name val="Cordia New"/>
      <family val="2"/>
    </font>
    <font>
      <sz val="10"/>
      <name val="Cordia New"/>
      <family val="2"/>
    </font>
    <font>
      <sz val="11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b/>
      <sz val="10"/>
      <name val="Cordia New"/>
      <family val="2"/>
    </font>
    <font>
      <b/>
      <sz val="11"/>
      <name val="Cordia New"/>
      <family val="2"/>
    </font>
    <font>
      <sz val="15"/>
      <name val="Cordia New"/>
      <family val="2"/>
    </font>
    <font>
      <b/>
      <sz val="13"/>
      <name val="Cordia New"/>
      <family val="2"/>
    </font>
    <font>
      <b/>
      <i/>
      <u val="single"/>
      <sz val="15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4"/>
      <name val="Cordia New"/>
      <family val="2"/>
    </font>
    <font>
      <b/>
      <sz val="14"/>
      <name val="TH Sarabun New"/>
      <family val="2"/>
    </font>
    <font>
      <b/>
      <sz val="13"/>
      <name val="TH Sarabun New"/>
      <family val="2"/>
    </font>
    <font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Cordia New"/>
      <family val="2"/>
    </font>
    <font>
      <sz val="13"/>
      <color indexed="10"/>
      <name val="Cordia New"/>
      <family val="2"/>
    </font>
    <font>
      <sz val="11"/>
      <color indexed="10"/>
      <name val="Cordia New"/>
      <family val="2"/>
    </font>
    <font>
      <sz val="16"/>
      <color indexed="10"/>
      <name val="Cordia New"/>
      <family val="2"/>
    </font>
    <font>
      <b/>
      <sz val="13"/>
      <color indexed="10"/>
      <name val="Cordia New"/>
      <family val="2"/>
    </font>
    <font>
      <b/>
      <sz val="10"/>
      <color indexed="10"/>
      <name val="Cordia New"/>
      <family val="2"/>
    </font>
    <font>
      <b/>
      <sz val="11"/>
      <color indexed="10"/>
      <name val="Cordia New"/>
      <family val="2"/>
    </font>
    <font>
      <sz val="15"/>
      <color indexed="8"/>
      <name val="Cordia New"/>
      <family val="2"/>
    </font>
    <font>
      <sz val="13"/>
      <color indexed="8"/>
      <name val="Cordia New"/>
      <family val="2"/>
    </font>
    <font>
      <sz val="12"/>
      <color indexed="8"/>
      <name val="Cordia New"/>
      <family val="2"/>
    </font>
    <font>
      <b/>
      <sz val="12"/>
      <color indexed="8"/>
      <name val="Cordia New"/>
      <family val="2"/>
    </font>
    <font>
      <b/>
      <sz val="13"/>
      <color indexed="8"/>
      <name val="Cordia New"/>
      <family val="2"/>
    </font>
    <font>
      <b/>
      <sz val="15"/>
      <color indexed="10"/>
      <name val="Cordia New"/>
      <family val="2"/>
    </font>
    <font>
      <sz val="12"/>
      <color indexed="10"/>
      <name val="Cordia New"/>
      <family val="2"/>
    </font>
    <font>
      <sz val="11"/>
      <color indexed="8"/>
      <name val="Cordia New"/>
      <family val="2"/>
    </font>
    <font>
      <b/>
      <sz val="11"/>
      <color indexed="8"/>
      <name val="Cordia New"/>
      <family val="2"/>
    </font>
    <font>
      <sz val="10"/>
      <color indexed="8"/>
      <name val="Cordia New"/>
      <family val="2"/>
    </font>
    <font>
      <b/>
      <sz val="10"/>
      <color indexed="8"/>
      <name val="Cordia New"/>
      <family val="2"/>
    </font>
    <font>
      <sz val="15"/>
      <color indexed="10"/>
      <name val="Cordia New"/>
      <family val="2"/>
    </font>
    <font>
      <b/>
      <sz val="14"/>
      <color indexed="10"/>
      <name val="Cordia New"/>
      <family val="2"/>
    </font>
    <font>
      <b/>
      <sz val="14"/>
      <color indexed="8"/>
      <name val="Cordia New"/>
      <family val="2"/>
    </font>
    <font>
      <b/>
      <sz val="36"/>
      <color indexed="9"/>
      <name val="Cordia New"/>
      <family val="0"/>
    </font>
    <font>
      <b/>
      <sz val="11"/>
      <color indexed="9"/>
      <name val="Cordia New"/>
      <family val="0"/>
    </font>
    <font>
      <b/>
      <sz val="24"/>
      <color indexed="9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Cordia New"/>
      <family val="2"/>
    </font>
    <font>
      <sz val="13"/>
      <color rgb="FFFF0000"/>
      <name val="Cordia New"/>
      <family val="2"/>
    </font>
    <font>
      <sz val="11"/>
      <color rgb="FFFF0000"/>
      <name val="Cordia New"/>
      <family val="2"/>
    </font>
    <font>
      <sz val="16"/>
      <color rgb="FFFF0000"/>
      <name val="Cordia New"/>
      <family val="2"/>
    </font>
    <font>
      <b/>
      <sz val="13"/>
      <color rgb="FFFF0000"/>
      <name val="Cordia New"/>
      <family val="2"/>
    </font>
    <font>
      <b/>
      <sz val="10"/>
      <color rgb="FFFF0000"/>
      <name val="Cordia New"/>
      <family val="2"/>
    </font>
    <font>
      <b/>
      <sz val="11"/>
      <color rgb="FFFF0000"/>
      <name val="Cordia New"/>
      <family val="2"/>
    </font>
    <font>
      <sz val="15"/>
      <color theme="1"/>
      <name val="Cordia New"/>
      <family val="2"/>
    </font>
    <font>
      <sz val="13"/>
      <color theme="1"/>
      <name val="Cordia New"/>
      <family val="2"/>
    </font>
    <font>
      <sz val="12"/>
      <color theme="1"/>
      <name val="Cordia New"/>
      <family val="2"/>
    </font>
    <font>
      <b/>
      <sz val="12"/>
      <color theme="1"/>
      <name val="Cordia New"/>
      <family val="2"/>
    </font>
    <font>
      <b/>
      <sz val="15"/>
      <color rgb="FFFF0000"/>
      <name val="Cordia New"/>
      <family val="2"/>
    </font>
    <font>
      <sz val="12"/>
      <color rgb="FFFF0000"/>
      <name val="Cordia New"/>
      <family val="2"/>
    </font>
    <font>
      <sz val="11"/>
      <color theme="1"/>
      <name val="Cordia New"/>
      <family val="2"/>
    </font>
    <font>
      <b/>
      <sz val="11"/>
      <color theme="1"/>
      <name val="Cordia New"/>
      <family val="2"/>
    </font>
    <font>
      <sz val="10"/>
      <color theme="1"/>
      <name val="Cordia New"/>
      <family val="2"/>
    </font>
    <font>
      <b/>
      <sz val="10"/>
      <color theme="1"/>
      <name val="Cordia New"/>
      <family val="2"/>
    </font>
    <font>
      <sz val="15"/>
      <color rgb="FFFF0000"/>
      <name val="Cordia New"/>
      <family val="2"/>
    </font>
    <font>
      <b/>
      <sz val="14"/>
      <color rgb="FFFF0000"/>
      <name val="Cordia New"/>
      <family val="2"/>
    </font>
    <font>
      <b/>
      <sz val="13"/>
      <color theme="1"/>
      <name val="Cordia New"/>
      <family val="2"/>
    </font>
    <font>
      <b/>
      <sz val="14"/>
      <color theme="1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71" fillId="22" borderId="0" applyNumberFormat="0" applyBorder="0" applyAlignment="0" applyProtection="0"/>
    <xf numFmtId="0" fontId="72" fillId="23" borderId="1" applyNumberFormat="0" applyAlignment="0" applyProtection="0"/>
    <xf numFmtId="0" fontId="73" fillId="24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4" applyNumberFormat="0" applyFill="0" applyAlignment="0" applyProtection="0"/>
    <xf numFmtId="0" fontId="7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76" fillId="20" borderId="5" applyNumberFormat="0" applyAlignment="0" applyProtection="0"/>
    <xf numFmtId="0" fontId="0" fillId="32" borderId="6" applyNumberFormat="0" applyFont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756">
    <xf numFmtId="0" fontId="0" fillId="0" borderId="0" xfId="0" applyAlignment="1">
      <alignment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192" fontId="7" fillId="0" borderId="12" xfId="38" applyNumberFormat="1" applyFont="1" applyBorder="1" applyAlignment="1" quotePrefix="1">
      <alignment horizontal="center" vertical="center"/>
    </xf>
    <xf numFmtId="0" fontId="8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192" fontId="7" fillId="0" borderId="11" xfId="38" applyNumberFormat="1" applyFont="1" applyBorder="1" applyAlignment="1" quotePrefix="1">
      <alignment horizontal="center" vertic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33" borderId="17" xfId="0" applyFont="1" applyFill="1" applyBorder="1" applyAlignment="1">
      <alignment horizontal="center"/>
    </xf>
    <xf numFmtId="192" fontId="7" fillId="0" borderId="16" xfId="38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/>
    </xf>
    <xf numFmtId="192" fontId="7" fillId="0" borderId="14" xfId="38" applyNumberFormat="1" applyFont="1" applyBorder="1" applyAlignment="1">
      <alignment horizontal="center"/>
    </xf>
    <xf numFmtId="192" fontId="7" fillId="0" borderId="11" xfId="38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6" fillId="0" borderId="20" xfId="0" applyFont="1" applyBorder="1" applyAlignment="1">
      <alignment horizontal="center"/>
    </xf>
    <xf numFmtId="192" fontId="7" fillId="0" borderId="16" xfId="38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/>
    </xf>
    <xf numFmtId="192" fontId="7" fillId="0" borderId="0" xfId="38" applyNumberFormat="1" applyFont="1" applyBorder="1" applyAlignment="1">
      <alignment horizontal="center"/>
    </xf>
    <xf numFmtId="192" fontId="7" fillId="0" borderId="20" xfId="38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0" fillId="0" borderId="2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192" fontId="11" fillId="0" borderId="17" xfId="38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92" fontId="12" fillId="0" borderId="12" xfId="38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49" fontId="11" fillId="0" borderId="21" xfId="38" applyNumberFormat="1" applyFont="1" applyFill="1" applyBorder="1" applyAlignment="1">
      <alignment horizontal="center"/>
    </xf>
    <xf numFmtId="49" fontId="12" fillId="0" borderId="16" xfId="38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192" fontId="80" fillId="0" borderId="12" xfId="38" applyNumberFormat="1" applyFont="1" applyBorder="1" applyAlignment="1" quotePrefix="1">
      <alignment horizontal="center" vertical="center"/>
    </xf>
    <xf numFmtId="192" fontId="8" fillId="0" borderId="12" xfId="38" applyNumberFormat="1" applyFont="1" applyBorder="1" applyAlignment="1" quotePrefix="1">
      <alignment horizontal="center" vertical="center"/>
    </xf>
    <xf numFmtId="192" fontId="7" fillId="0" borderId="15" xfId="38" applyNumberFormat="1" applyFont="1" applyBorder="1" applyAlignment="1" quotePrefix="1">
      <alignment horizontal="center" vertical="center"/>
    </xf>
    <xf numFmtId="192" fontId="8" fillId="0" borderId="11" xfId="38" applyNumberFormat="1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2" xfId="0" applyFont="1" applyBorder="1" applyAlignment="1">
      <alignment/>
    </xf>
    <xf numFmtId="192" fontId="8" fillId="0" borderId="12" xfId="38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192" fontId="8" fillId="0" borderId="11" xfId="38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6" fillId="0" borderId="17" xfId="0" applyFont="1" applyBorder="1" applyAlignment="1">
      <alignment/>
    </xf>
    <xf numFmtId="0" fontId="81" fillId="0" borderId="14" xfId="0" applyFont="1" applyBorder="1" applyAlignment="1">
      <alignment/>
    </xf>
    <xf numFmtId="0" fontId="82" fillId="0" borderId="12" xfId="0" applyFont="1" applyBorder="1" applyAlignment="1">
      <alignment/>
    </xf>
    <xf numFmtId="192" fontId="80" fillId="0" borderId="12" xfId="38" applyNumberFormat="1" applyFont="1" applyBorder="1" applyAlignment="1">
      <alignment horizontal="center"/>
    </xf>
    <xf numFmtId="0" fontId="82" fillId="0" borderId="12" xfId="0" applyFont="1" applyBorder="1" applyAlignment="1">
      <alignment horizontal="left"/>
    </xf>
    <xf numFmtId="0" fontId="81" fillId="0" borderId="13" xfId="0" applyFont="1" applyBorder="1" applyAlignment="1">
      <alignment horizontal="center"/>
    </xf>
    <xf numFmtId="0" fontId="81" fillId="0" borderId="0" xfId="0" applyFont="1" applyFill="1" applyBorder="1" applyAlignment="1">
      <alignment/>
    </xf>
    <xf numFmtId="0" fontId="82" fillId="0" borderId="11" xfId="0" applyFont="1" applyBorder="1" applyAlignment="1">
      <alignment/>
    </xf>
    <xf numFmtId="192" fontId="80" fillId="0" borderId="11" xfId="38" applyNumberFormat="1" applyFont="1" applyBorder="1" applyAlignment="1">
      <alignment horizontal="center"/>
    </xf>
    <xf numFmtId="192" fontId="80" fillId="0" borderId="0" xfId="38" applyNumberFormat="1" applyFont="1" applyBorder="1" applyAlignment="1">
      <alignment horizontal="center"/>
    </xf>
    <xf numFmtId="0" fontId="82" fillId="0" borderId="11" xfId="0" applyFont="1" applyBorder="1" applyAlignment="1">
      <alignment horizontal="left"/>
    </xf>
    <xf numFmtId="0" fontId="81" fillId="0" borderId="15" xfId="0" applyFont="1" applyBorder="1" applyAlignment="1">
      <alignment horizontal="center"/>
    </xf>
    <xf numFmtId="0" fontId="81" fillId="0" borderId="17" xfId="0" applyFont="1" applyBorder="1" applyAlignment="1">
      <alignment/>
    </xf>
    <xf numFmtId="0" fontId="9" fillId="0" borderId="0" xfId="0" applyFont="1" applyFill="1" applyBorder="1" applyAlignment="1">
      <alignment textRotation="180"/>
    </xf>
    <xf numFmtId="0" fontId="14" fillId="0" borderId="0" xfId="0" applyFont="1" applyFill="1" applyBorder="1" applyAlignment="1">
      <alignment horizontal="center"/>
    </xf>
    <xf numFmtId="192" fontId="11" fillId="0" borderId="0" xfId="38" applyNumberFormat="1" applyFont="1" applyBorder="1" applyAlignment="1" quotePrefix="1">
      <alignment horizontal="center" vertical="center"/>
    </xf>
    <xf numFmtId="192" fontId="12" fillId="0" borderId="0" xfId="38" applyNumberFormat="1" applyFont="1" applyBorder="1" applyAlignment="1" quotePrefix="1">
      <alignment horizontal="center" vertical="center"/>
    </xf>
    <xf numFmtId="192" fontId="1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82" fillId="0" borderId="0" xfId="0" applyFont="1" applyBorder="1" applyAlignment="1">
      <alignment/>
    </xf>
    <xf numFmtId="0" fontId="82" fillId="0" borderId="16" xfId="0" applyFont="1" applyBorder="1" applyAlignment="1">
      <alignment horizontal="left"/>
    </xf>
    <xf numFmtId="0" fontId="81" fillId="0" borderId="18" xfId="0" applyFont="1" applyBorder="1" applyAlignment="1">
      <alignment horizontal="center"/>
    </xf>
    <xf numFmtId="192" fontId="8" fillId="0" borderId="14" xfId="38" applyNumberFormat="1" applyFont="1" applyBorder="1" applyAlignment="1" quotePrefix="1">
      <alignment horizontal="center" vertical="center"/>
    </xf>
    <xf numFmtId="192" fontId="8" fillId="0" borderId="14" xfId="38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1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9" xfId="0" applyFont="1" applyBorder="1" applyAlignment="1">
      <alignment horizontal="center" vertical="center"/>
    </xf>
    <xf numFmtId="192" fontId="82" fillId="0" borderId="12" xfId="38" applyNumberFormat="1" applyFont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192" fontId="82" fillId="0" borderId="11" xfId="38" applyNumberFormat="1" applyFont="1" applyBorder="1" applyAlignment="1">
      <alignment horizontal="center"/>
    </xf>
    <xf numFmtId="0" fontId="82" fillId="0" borderId="16" xfId="0" applyFont="1" applyBorder="1" applyAlignment="1">
      <alignment/>
    </xf>
    <xf numFmtId="0" fontId="81" fillId="0" borderId="20" xfId="0" applyFont="1" applyFill="1" applyBorder="1" applyAlignment="1">
      <alignment horizontal="center"/>
    </xf>
    <xf numFmtId="192" fontId="80" fillId="0" borderId="16" xfId="38" applyNumberFormat="1" applyFont="1" applyBorder="1" applyAlignment="1">
      <alignment horizontal="center"/>
    </xf>
    <xf numFmtId="192" fontId="82" fillId="0" borderId="16" xfId="38" applyNumberFormat="1" applyFont="1" applyBorder="1" applyAlignment="1">
      <alignment horizontal="center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81" fillId="0" borderId="0" xfId="0" applyFont="1" applyBorder="1" applyAlignment="1">
      <alignment horizontal="center"/>
    </xf>
    <xf numFmtId="0" fontId="83" fillId="0" borderId="0" xfId="0" applyFont="1" applyFill="1" applyBorder="1" applyAlignment="1">
      <alignment textRotation="180"/>
    </xf>
    <xf numFmtId="192" fontId="7" fillId="0" borderId="0" xfId="38" applyNumberFormat="1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center"/>
    </xf>
    <xf numFmtId="192" fontId="85" fillId="0" borderId="0" xfId="38" applyNumberFormat="1" applyFont="1" applyFill="1" applyBorder="1" applyAlignment="1">
      <alignment horizontal="center"/>
    </xf>
    <xf numFmtId="192" fontId="86" fillId="0" borderId="0" xfId="38" applyNumberFormat="1" applyFont="1" applyFill="1" applyBorder="1" applyAlignment="1">
      <alignment horizontal="center"/>
    </xf>
    <xf numFmtId="192" fontId="86" fillId="0" borderId="0" xfId="0" applyNumberFormat="1" applyFont="1" applyFill="1" applyBorder="1" applyAlignment="1">
      <alignment horizontal="center"/>
    </xf>
    <xf numFmtId="192" fontId="8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left"/>
    </xf>
    <xf numFmtId="192" fontId="80" fillId="0" borderId="0" xfId="38" applyNumberFormat="1" applyFont="1" applyFill="1" applyBorder="1" applyAlignment="1">
      <alignment/>
    </xf>
    <xf numFmtId="192" fontId="82" fillId="0" borderId="0" xfId="38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92" fontId="7" fillId="0" borderId="0" xfId="38" applyNumberFormat="1" applyFont="1" applyFill="1" applyBorder="1" applyAlignment="1">
      <alignment/>
    </xf>
    <xf numFmtId="192" fontId="8" fillId="0" borderId="0" xfId="38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2" xfId="0" applyFont="1" applyBorder="1" applyAlignment="1">
      <alignment horizontal="center"/>
    </xf>
    <xf numFmtId="0" fontId="90" fillId="0" borderId="16" xfId="0" applyFont="1" applyBorder="1" applyAlignment="1">
      <alignment horizontal="center"/>
    </xf>
    <xf numFmtId="0" fontId="90" fillId="0" borderId="10" xfId="0" applyFont="1" applyBorder="1" applyAlignment="1">
      <alignment/>
    </xf>
    <xf numFmtId="0" fontId="90" fillId="0" borderId="19" xfId="0" applyFont="1" applyBorder="1" applyAlignment="1">
      <alignment/>
    </xf>
    <xf numFmtId="0" fontId="89" fillId="0" borderId="12" xfId="0" applyFont="1" applyBorder="1" applyAlignment="1">
      <alignment/>
    </xf>
    <xf numFmtId="0" fontId="90" fillId="0" borderId="14" xfId="0" applyFont="1" applyBorder="1" applyAlignment="1">
      <alignment/>
    </xf>
    <xf numFmtId="0" fontId="89" fillId="0" borderId="11" xfId="0" applyFont="1" applyBorder="1" applyAlignment="1">
      <alignment horizontal="center"/>
    </xf>
    <xf numFmtId="0" fontId="89" fillId="0" borderId="14" xfId="0" applyFont="1" applyBorder="1" applyAlignment="1">
      <alignment/>
    </xf>
    <xf numFmtId="0" fontId="89" fillId="0" borderId="0" xfId="0" applyFont="1" applyBorder="1" applyAlignment="1">
      <alignment/>
    </xf>
    <xf numFmtId="1" fontId="89" fillId="0" borderId="11" xfId="0" applyNumberFormat="1" applyFont="1" applyBorder="1" applyAlignment="1">
      <alignment horizontal="center"/>
    </xf>
    <xf numFmtId="0" fontId="90" fillId="0" borderId="19" xfId="0" applyFont="1" applyBorder="1" applyAlignment="1">
      <alignment horizontal="center"/>
    </xf>
    <xf numFmtId="195" fontId="89" fillId="0" borderId="11" xfId="0" applyNumberFormat="1" applyFont="1" applyBorder="1" applyAlignment="1">
      <alignment horizontal="center"/>
    </xf>
    <xf numFmtId="0" fontId="89" fillId="0" borderId="22" xfId="0" applyFont="1" applyBorder="1" applyAlignment="1">
      <alignment/>
    </xf>
    <xf numFmtId="0" fontId="90" fillId="0" borderId="23" xfId="0" applyFont="1" applyBorder="1" applyAlignment="1">
      <alignment horizontal="center"/>
    </xf>
    <xf numFmtId="0" fontId="90" fillId="0" borderId="13" xfId="0" applyFont="1" applyBorder="1" applyAlignment="1">
      <alignment/>
    </xf>
    <xf numFmtId="0" fontId="89" fillId="0" borderId="11" xfId="0" applyFont="1" applyBorder="1" applyAlignment="1">
      <alignment/>
    </xf>
    <xf numFmtId="0" fontId="89" fillId="0" borderId="15" xfId="0" applyFont="1" applyBorder="1" applyAlignment="1">
      <alignment/>
    </xf>
    <xf numFmtId="0" fontId="90" fillId="0" borderId="15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84" fillId="0" borderId="12" xfId="0" applyFont="1" applyFill="1" applyBorder="1" applyAlignment="1">
      <alignment horizontal="center"/>
    </xf>
    <xf numFmtId="192" fontId="86" fillId="0" borderId="12" xfId="38" applyNumberFormat="1" applyFont="1" applyFill="1" applyBorder="1" applyAlignment="1">
      <alignment horizontal="center"/>
    </xf>
    <xf numFmtId="0" fontId="86" fillId="0" borderId="1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/>
    </xf>
    <xf numFmtId="0" fontId="84" fillId="0" borderId="16" xfId="0" applyFont="1" applyFill="1" applyBorder="1" applyAlignment="1">
      <alignment horizontal="center"/>
    </xf>
    <xf numFmtId="49" fontId="85" fillId="0" borderId="21" xfId="38" applyNumberFormat="1" applyFont="1" applyFill="1" applyBorder="1" applyAlignment="1">
      <alignment horizontal="center"/>
    </xf>
    <xf numFmtId="49" fontId="86" fillId="0" borderId="16" xfId="38" applyNumberFormat="1" applyFont="1" applyFill="1" applyBorder="1" applyAlignment="1">
      <alignment horizontal="center"/>
    </xf>
    <xf numFmtId="0" fontId="86" fillId="0" borderId="16" xfId="0" applyFont="1" applyFill="1" applyBorder="1" applyAlignment="1">
      <alignment horizontal="center" vertical="center"/>
    </xf>
    <xf numFmtId="0" fontId="81" fillId="33" borderId="14" xfId="0" applyFont="1" applyFill="1" applyBorder="1" applyAlignment="1">
      <alignment horizontal="center"/>
    </xf>
    <xf numFmtId="192" fontId="80" fillId="0" borderId="11" xfId="38" applyNumberFormat="1" applyFont="1" applyBorder="1" applyAlignment="1" quotePrefix="1">
      <alignment horizontal="center" vertical="center"/>
    </xf>
    <xf numFmtId="192" fontId="80" fillId="0" borderId="14" xfId="38" applyNumberFormat="1" applyFont="1" applyBorder="1" applyAlignment="1" quotePrefix="1">
      <alignment horizontal="center" vertical="center"/>
    </xf>
    <xf numFmtId="0" fontId="81" fillId="33" borderId="17" xfId="0" applyFont="1" applyFill="1" applyBorder="1" applyAlignment="1">
      <alignment horizontal="center"/>
    </xf>
    <xf numFmtId="0" fontId="81" fillId="0" borderId="20" xfId="0" applyFont="1" applyBorder="1" applyAlignment="1">
      <alignment horizontal="center"/>
    </xf>
    <xf numFmtId="192" fontId="80" fillId="0" borderId="17" xfId="38" applyNumberFormat="1" applyFont="1" applyBorder="1" applyAlignment="1" quotePrefix="1">
      <alignment horizontal="center" vertical="center"/>
    </xf>
    <xf numFmtId="192" fontId="80" fillId="0" borderId="16" xfId="38" applyNumberFormat="1" applyFont="1" applyBorder="1" applyAlignment="1" quotePrefix="1">
      <alignment horizontal="center" vertical="center"/>
    </xf>
    <xf numFmtId="0" fontId="81" fillId="33" borderId="12" xfId="0" applyFont="1" applyFill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33" borderId="11" xfId="0" applyFont="1" applyFill="1" applyBorder="1" applyAlignment="1">
      <alignment horizontal="center"/>
    </xf>
    <xf numFmtId="192" fontId="82" fillId="0" borderId="0" xfId="38" applyNumberFormat="1" applyFont="1" applyBorder="1" applyAlignment="1">
      <alignment horizontal="center"/>
    </xf>
    <xf numFmtId="0" fontId="81" fillId="33" borderId="16" xfId="0" applyFont="1" applyFill="1" applyBorder="1" applyAlignment="1">
      <alignment horizontal="center"/>
    </xf>
    <xf numFmtId="0" fontId="81" fillId="0" borderId="20" xfId="0" applyFont="1" applyBorder="1" applyAlignment="1">
      <alignment horizontal="center" vertical="center"/>
    </xf>
    <xf numFmtId="192" fontId="80" fillId="0" borderId="20" xfId="38" applyNumberFormat="1" applyFont="1" applyBorder="1" applyAlignment="1">
      <alignment horizontal="center"/>
    </xf>
    <xf numFmtId="192" fontId="82" fillId="0" borderId="20" xfId="38" applyNumberFormat="1" applyFont="1" applyBorder="1" applyAlignment="1">
      <alignment horizontal="center"/>
    </xf>
    <xf numFmtId="192" fontId="85" fillId="0" borderId="21" xfId="38" applyNumberFormat="1" applyFont="1" applyBorder="1" applyAlignment="1" quotePrefix="1">
      <alignment horizontal="center" vertical="center"/>
    </xf>
    <xf numFmtId="192" fontId="86" fillId="0" borderId="21" xfId="38" applyNumberFormat="1" applyFont="1" applyBorder="1" applyAlignment="1" quotePrefix="1">
      <alignment horizontal="center" vertical="center"/>
    </xf>
    <xf numFmtId="192" fontId="85" fillId="0" borderId="0" xfId="38" applyNumberFormat="1" applyFont="1" applyBorder="1" applyAlignment="1" quotePrefix="1">
      <alignment horizontal="center" vertical="center"/>
    </xf>
    <xf numFmtId="192" fontId="86" fillId="0" borderId="0" xfId="38" applyNumberFormat="1" applyFont="1" applyBorder="1" applyAlignment="1" quotePrefix="1">
      <alignment horizontal="center" vertical="center"/>
    </xf>
    <xf numFmtId="0" fontId="83" fillId="0" borderId="0" xfId="0" applyFont="1" applyFill="1" applyBorder="1" applyAlignment="1">
      <alignment/>
    </xf>
    <xf numFmtId="0" fontId="91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6" fillId="0" borderId="0" xfId="0" applyFont="1" applyFill="1" applyBorder="1" applyAlignment="1">
      <alignment vertical="center"/>
    </xf>
    <xf numFmtId="0" fontId="91" fillId="0" borderId="20" xfId="0" applyFont="1" applyFill="1" applyBorder="1" applyAlignment="1">
      <alignment horizontal="left"/>
    </xf>
    <xf numFmtId="0" fontId="91" fillId="0" borderId="0" xfId="0" applyFont="1" applyFill="1" applyBorder="1" applyAlignment="1">
      <alignment horizontal="left" vertical="center"/>
    </xf>
    <xf numFmtId="0" fontId="91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0" fontId="85" fillId="0" borderId="20" xfId="0" applyFont="1" applyFill="1" applyBorder="1" applyAlignment="1">
      <alignment horizontal="left"/>
    </xf>
    <xf numFmtId="0" fontId="86" fillId="0" borderId="20" xfId="0" applyFont="1" applyFill="1" applyBorder="1" applyAlignment="1">
      <alignment horizontal="left"/>
    </xf>
    <xf numFmtId="0" fontId="81" fillId="33" borderId="10" xfId="0" applyFont="1" applyFill="1" applyBorder="1" applyAlignment="1">
      <alignment horizontal="center"/>
    </xf>
    <xf numFmtId="0" fontId="81" fillId="0" borderId="12" xfId="0" applyFont="1" applyBorder="1" applyAlignment="1">
      <alignment/>
    </xf>
    <xf numFmtId="0" fontId="81" fillId="0" borderId="12" xfId="0" applyFont="1" applyFill="1" applyBorder="1" applyAlignment="1">
      <alignment/>
    </xf>
    <xf numFmtId="192" fontId="81" fillId="0" borderId="12" xfId="38" applyNumberFormat="1" applyFont="1" applyBorder="1" applyAlignment="1" quotePrefix="1">
      <alignment horizontal="center" vertical="center"/>
    </xf>
    <xf numFmtId="0" fontId="81" fillId="0" borderId="12" xfId="0" applyFont="1" applyBorder="1" applyAlignment="1">
      <alignment horizontal="left" vertical="center"/>
    </xf>
    <xf numFmtId="0" fontId="82" fillId="0" borderId="13" xfId="0" applyFont="1" applyBorder="1" applyAlignment="1">
      <alignment horizontal="center"/>
    </xf>
    <xf numFmtId="0" fontId="81" fillId="0" borderId="11" xfId="0" applyFont="1" applyBorder="1" applyAlignment="1">
      <alignment/>
    </xf>
    <xf numFmtId="0" fontId="81" fillId="0" borderId="11" xfId="0" applyFont="1" applyFill="1" applyBorder="1" applyAlignment="1">
      <alignment/>
    </xf>
    <xf numFmtId="0" fontId="81" fillId="0" borderId="11" xfId="0" applyFont="1" applyBorder="1" applyAlignment="1">
      <alignment horizontal="center"/>
    </xf>
    <xf numFmtId="192" fontId="80" fillId="0" borderId="15" xfId="38" applyNumberFormat="1" applyFont="1" applyBorder="1" applyAlignment="1" quotePrefix="1">
      <alignment horizontal="center" vertical="center"/>
    </xf>
    <xf numFmtId="192" fontId="81" fillId="0" borderId="11" xfId="38" applyNumberFormat="1" applyFont="1" applyBorder="1" applyAlignment="1" quotePrefix="1">
      <alignment horizontal="center" vertical="center"/>
    </xf>
    <xf numFmtId="0" fontId="81" fillId="0" borderId="11" xfId="0" applyFont="1" applyBorder="1" applyAlignment="1">
      <alignment horizontal="left" vertical="center"/>
    </xf>
    <xf numFmtId="0" fontId="82" fillId="0" borderId="15" xfId="0" applyFont="1" applyBorder="1" applyAlignment="1">
      <alignment horizontal="center"/>
    </xf>
    <xf numFmtId="0" fontId="81" fillId="0" borderId="16" xfId="0" applyFont="1" applyBorder="1" applyAlignment="1">
      <alignment/>
    </xf>
    <xf numFmtId="0" fontId="81" fillId="0" borderId="16" xfId="0" applyFont="1" applyFill="1" applyBorder="1" applyAlignment="1">
      <alignment/>
    </xf>
    <xf numFmtId="0" fontId="81" fillId="0" borderId="16" xfId="0" applyFont="1" applyBorder="1" applyAlignment="1">
      <alignment horizontal="center"/>
    </xf>
    <xf numFmtId="192" fontId="80" fillId="0" borderId="18" xfId="38" applyNumberFormat="1" applyFont="1" applyBorder="1" applyAlignment="1" quotePrefix="1">
      <alignment horizontal="center" vertical="center"/>
    </xf>
    <xf numFmtId="0" fontId="81" fillId="0" borderId="20" xfId="0" applyFont="1" applyFill="1" applyBorder="1" applyAlignment="1">
      <alignment horizontal="center" vertical="center"/>
    </xf>
    <xf numFmtId="0" fontId="81" fillId="0" borderId="16" xfId="0" applyFont="1" applyBorder="1" applyAlignment="1">
      <alignment horizontal="left" vertical="center"/>
    </xf>
    <xf numFmtId="0" fontId="82" fillId="0" borderId="18" xfId="0" applyFont="1" applyBorder="1" applyAlignment="1">
      <alignment horizontal="center"/>
    </xf>
    <xf numFmtId="192" fontId="80" fillId="0" borderId="10" xfId="38" applyNumberFormat="1" applyFont="1" applyBorder="1" applyAlignment="1">
      <alignment horizontal="center"/>
    </xf>
    <xf numFmtId="0" fontId="82" fillId="0" borderId="10" xfId="0" applyFont="1" applyBorder="1" applyAlignment="1">
      <alignment horizontal="left"/>
    </xf>
    <xf numFmtId="192" fontId="80" fillId="0" borderId="14" xfId="38" applyNumberFormat="1" applyFont="1" applyBorder="1" applyAlignment="1">
      <alignment horizontal="center"/>
    </xf>
    <xf numFmtId="0" fontId="82" fillId="0" borderId="14" xfId="0" applyFont="1" applyBorder="1" applyAlignment="1">
      <alignment horizontal="left"/>
    </xf>
    <xf numFmtId="192" fontId="80" fillId="0" borderId="17" xfId="38" applyNumberFormat="1" applyFont="1" applyBorder="1" applyAlignment="1">
      <alignment horizontal="center"/>
    </xf>
    <xf numFmtId="0" fontId="82" fillId="0" borderId="17" xfId="0" applyFont="1" applyBorder="1" applyAlignment="1">
      <alignment horizontal="left"/>
    </xf>
    <xf numFmtId="0" fontId="81" fillId="0" borderId="19" xfId="0" applyFont="1" applyBorder="1" applyAlignment="1">
      <alignment horizontal="center"/>
    </xf>
    <xf numFmtId="192" fontId="80" fillId="0" borderId="10" xfId="38" applyNumberFormat="1" applyFont="1" applyBorder="1" applyAlignment="1" quotePrefix="1">
      <alignment horizontal="center" vertical="center"/>
    </xf>
    <xf numFmtId="192" fontId="82" fillId="0" borderId="12" xfId="38" applyNumberFormat="1" applyFont="1" applyBorder="1" applyAlignment="1" quotePrefix="1">
      <alignment horizontal="center" vertical="center"/>
    </xf>
    <xf numFmtId="0" fontId="82" fillId="0" borderId="19" xfId="0" applyFont="1" applyBorder="1" applyAlignment="1">
      <alignment/>
    </xf>
    <xf numFmtId="192" fontId="82" fillId="0" borderId="11" xfId="38" applyNumberFormat="1" applyFont="1" applyBorder="1" applyAlignment="1" quotePrefix="1">
      <alignment horizontal="center" vertical="center"/>
    </xf>
    <xf numFmtId="0" fontId="80" fillId="0" borderId="16" xfId="0" applyFont="1" applyFill="1" applyBorder="1" applyAlignment="1">
      <alignment/>
    </xf>
    <xf numFmtId="0" fontId="80" fillId="0" borderId="20" xfId="0" applyFont="1" applyFill="1" applyBorder="1" applyAlignment="1">
      <alignment/>
    </xf>
    <xf numFmtId="192" fontId="82" fillId="0" borderId="14" xfId="38" applyNumberFormat="1" applyFont="1" applyBorder="1" applyAlignment="1" quotePrefix="1">
      <alignment horizontal="center" vertical="center"/>
    </xf>
    <xf numFmtId="192" fontId="82" fillId="0" borderId="14" xfId="38" applyNumberFormat="1" applyFont="1" applyBorder="1" applyAlignment="1">
      <alignment horizontal="center"/>
    </xf>
    <xf numFmtId="192" fontId="82" fillId="0" borderId="17" xfId="38" applyNumberFormat="1" applyFont="1" applyBorder="1" applyAlignment="1">
      <alignment horizontal="center"/>
    </xf>
    <xf numFmtId="0" fontId="92" fillId="0" borderId="12" xfId="0" applyFont="1" applyBorder="1" applyAlignment="1">
      <alignment/>
    </xf>
    <xf numFmtId="192" fontId="80" fillId="0" borderId="19" xfId="38" applyNumberFormat="1" applyFont="1" applyBorder="1" applyAlignment="1" quotePrefix="1">
      <alignment horizontal="center" vertical="center"/>
    </xf>
    <xf numFmtId="0" fontId="92" fillId="0" borderId="11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192" fontId="80" fillId="0" borderId="13" xfId="38" applyNumberFormat="1" applyFont="1" applyBorder="1" applyAlignment="1" quotePrefix="1">
      <alignment horizontal="center" vertical="center"/>
    </xf>
    <xf numFmtId="192" fontId="82" fillId="0" borderId="10" xfId="38" applyNumberFormat="1" applyFont="1" applyBorder="1" applyAlignment="1">
      <alignment horizontal="center"/>
    </xf>
    <xf numFmtId="192" fontId="80" fillId="0" borderId="0" xfId="38" applyNumberFormat="1" applyFont="1" applyBorder="1" applyAlignment="1" quotePrefix="1">
      <alignment horizontal="center" vertical="center"/>
    </xf>
    <xf numFmtId="0" fontId="92" fillId="0" borderId="16" xfId="0" applyFont="1" applyBorder="1" applyAlignment="1">
      <alignment/>
    </xf>
    <xf numFmtId="0" fontId="82" fillId="0" borderId="20" xfId="0" applyFont="1" applyBorder="1" applyAlignment="1">
      <alignment/>
    </xf>
    <xf numFmtId="192" fontId="80" fillId="0" borderId="20" xfId="38" applyNumberFormat="1" applyFont="1" applyBorder="1" applyAlignment="1" quotePrefix="1">
      <alignment horizontal="center" vertical="center"/>
    </xf>
    <xf numFmtId="192" fontId="85" fillId="0" borderId="17" xfId="38" applyNumberFormat="1" applyFont="1" applyFill="1" applyBorder="1" applyAlignment="1">
      <alignment horizontal="center"/>
    </xf>
    <xf numFmtId="192" fontId="80" fillId="0" borderId="21" xfId="38" applyNumberFormat="1" applyFont="1" applyBorder="1" applyAlignment="1" quotePrefix="1">
      <alignment horizontal="center" vertical="center"/>
    </xf>
    <xf numFmtId="192" fontId="86" fillId="0" borderId="16" xfId="38" applyNumberFormat="1" applyFont="1" applyFill="1" applyBorder="1" applyAlignment="1">
      <alignment horizontal="center"/>
    </xf>
    <xf numFmtId="0" fontId="81" fillId="33" borderId="0" xfId="0" applyFont="1" applyFill="1" applyBorder="1" applyAlignment="1">
      <alignment horizontal="center"/>
    </xf>
    <xf numFmtId="0" fontId="80" fillId="0" borderId="12" xfId="0" applyFont="1" applyBorder="1" applyAlignment="1">
      <alignment/>
    </xf>
    <xf numFmtId="0" fontId="80" fillId="0" borderId="16" xfId="0" applyFont="1" applyBorder="1" applyAlignment="1">
      <alignment/>
    </xf>
    <xf numFmtId="0" fontId="80" fillId="0" borderId="11" xfId="0" applyFont="1" applyBorder="1" applyAlignment="1">
      <alignment/>
    </xf>
    <xf numFmtId="192" fontId="84" fillId="0" borderId="0" xfId="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/>
    </xf>
    <xf numFmtId="0" fontId="80" fillId="0" borderId="12" xfId="0" applyFont="1" applyBorder="1" applyAlignment="1">
      <alignment horizontal="left"/>
    </xf>
    <xf numFmtId="0" fontId="80" fillId="0" borderId="16" xfId="0" applyFont="1" applyBorder="1" applyAlignment="1">
      <alignment horizontal="left"/>
    </xf>
    <xf numFmtId="0" fontId="82" fillId="0" borderId="13" xfId="0" applyFont="1" applyBorder="1" applyAlignment="1">
      <alignment/>
    </xf>
    <xf numFmtId="0" fontId="82" fillId="0" borderId="18" xfId="0" applyFont="1" applyBorder="1" applyAlignment="1">
      <alignment/>
    </xf>
    <xf numFmtId="0" fontId="81" fillId="0" borderId="16" xfId="0" applyFont="1" applyBorder="1" applyAlignment="1">
      <alignment horizontal="center" vertical="center"/>
    </xf>
    <xf numFmtId="192" fontId="80" fillId="0" borderId="21" xfId="38" applyNumberFormat="1" applyFont="1" applyBorder="1" applyAlignment="1">
      <alignment horizontal="center"/>
    </xf>
    <xf numFmtId="0" fontId="82" fillId="0" borderId="15" xfId="0" applyFont="1" applyBorder="1" applyAlignment="1">
      <alignment/>
    </xf>
    <xf numFmtId="0" fontId="81" fillId="0" borderId="14" xfId="0" applyFont="1" applyBorder="1" applyAlignment="1">
      <alignment horizontal="center"/>
    </xf>
    <xf numFmtId="0" fontId="81" fillId="0" borderId="17" xfId="0" applyFont="1" applyBorder="1" applyAlignment="1">
      <alignment horizontal="center" vertical="center"/>
    </xf>
    <xf numFmtId="192" fontId="85" fillId="0" borderId="21" xfId="38" applyNumberFormat="1" applyFont="1" applyFill="1" applyBorder="1" applyAlignment="1">
      <alignment horizontal="center"/>
    </xf>
    <xf numFmtId="192" fontId="86" fillId="0" borderId="20" xfId="38" applyNumberFormat="1" applyFont="1" applyBorder="1" applyAlignment="1" quotePrefix="1">
      <alignment horizontal="center" vertical="center"/>
    </xf>
    <xf numFmtId="192" fontId="86" fillId="0" borderId="23" xfId="38" applyNumberFormat="1" applyFont="1" applyFill="1" applyBorder="1" applyAlignment="1">
      <alignment horizontal="center"/>
    </xf>
    <xf numFmtId="192" fontId="86" fillId="0" borderId="18" xfId="3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 textRotation="180"/>
    </xf>
    <xf numFmtId="0" fontId="91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/>
    </xf>
    <xf numFmtId="0" fontId="80" fillId="0" borderId="11" xfId="0" applyFont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49" fontId="11" fillId="0" borderId="12" xfId="38" applyNumberFormat="1" applyFont="1" applyFill="1" applyBorder="1" applyAlignment="1">
      <alignment horizontal="center"/>
    </xf>
    <xf numFmtId="49" fontId="12" fillId="0" borderId="11" xfId="38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192" fontId="6" fillId="0" borderId="14" xfId="38" applyNumberFormat="1" applyFont="1" applyBorder="1" applyAlignment="1" quotePrefix="1">
      <alignment horizontal="center" vertical="center"/>
    </xf>
    <xf numFmtId="0" fontId="16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19" xfId="0" applyFont="1" applyBorder="1" applyAlignment="1">
      <alignment/>
    </xf>
    <xf numFmtId="192" fontId="8" fillId="0" borderId="0" xfId="38" applyNumberFormat="1" applyFont="1" applyBorder="1" applyAlignment="1" quotePrefix="1">
      <alignment horizontal="center" vertical="center"/>
    </xf>
    <xf numFmtId="0" fontId="6" fillId="0" borderId="16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192" fontId="11" fillId="0" borderId="0" xfId="38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192" fontId="8" fillId="0" borderId="10" xfId="38" applyNumberFormat="1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/>
    </xf>
    <xf numFmtId="192" fontId="1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textRotation="180"/>
    </xf>
    <xf numFmtId="0" fontId="10" fillId="0" borderId="0" xfId="0" applyFont="1" applyFill="1" applyBorder="1" applyAlignment="1">
      <alignment/>
    </xf>
    <xf numFmtId="0" fontId="93" fillId="0" borderId="0" xfId="0" applyFont="1" applyAlignment="1">
      <alignment/>
    </xf>
    <xf numFmtId="0" fontId="94" fillId="0" borderId="12" xfId="0" applyFont="1" applyBorder="1" applyAlignment="1">
      <alignment horizontal="center"/>
    </xf>
    <xf numFmtId="0" fontId="94" fillId="0" borderId="16" xfId="0" applyFont="1" applyBorder="1" applyAlignment="1">
      <alignment horizontal="center"/>
    </xf>
    <xf numFmtId="0" fontId="93" fillId="0" borderId="11" xfId="0" applyFont="1" applyBorder="1" applyAlignment="1">
      <alignment/>
    </xf>
    <xf numFmtId="0" fontId="95" fillId="0" borderId="0" xfId="0" applyFont="1" applyAlignment="1">
      <alignment/>
    </xf>
    <xf numFmtId="0" fontId="96" fillId="0" borderId="12" xfId="0" applyFont="1" applyBorder="1" applyAlignment="1">
      <alignment horizontal="center"/>
    </xf>
    <xf numFmtId="0" fontId="96" fillId="0" borderId="16" xfId="0" applyFont="1" applyBorder="1" applyAlignment="1">
      <alignment horizontal="center"/>
    </xf>
    <xf numFmtId="43" fontId="95" fillId="0" borderId="19" xfId="38" applyFont="1" applyBorder="1" applyAlignment="1">
      <alignment/>
    </xf>
    <xf numFmtId="43" fontId="95" fillId="0" borderId="0" xfId="38" applyFont="1" applyBorder="1" applyAlignment="1">
      <alignment/>
    </xf>
    <xf numFmtId="43" fontId="96" fillId="0" borderId="23" xfId="38" applyFont="1" applyBorder="1" applyAlignment="1">
      <alignment/>
    </xf>
    <xf numFmtId="0" fontId="95" fillId="0" borderId="11" xfId="0" applyFont="1" applyBorder="1" applyAlignment="1">
      <alignment/>
    </xf>
    <xf numFmtId="43" fontId="95" fillId="0" borderId="16" xfId="38" applyFont="1" applyBorder="1" applyAlignment="1">
      <alignment/>
    </xf>
    <xf numFmtId="43" fontId="95" fillId="0" borderId="12" xfId="38" applyFont="1" applyBorder="1" applyAlignment="1">
      <alignment/>
    </xf>
    <xf numFmtId="43" fontId="95" fillId="0" borderId="11" xfId="38" applyFont="1" applyBorder="1" applyAlignment="1">
      <alignment/>
    </xf>
    <xf numFmtId="0" fontId="95" fillId="0" borderId="14" xfId="0" applyFont="1" applyBorder="1" applyAlignment="1">
      <alignment/>
    </xf>
    <xf numFmtId="0" fontId="95" fillId="0" borderId="15" xfId="0" applyFont="1" applyBorder="1" applyAlignment="1">
      <alignment/>
    </xf>
    <xf numFmtId="43" fontId="95" fillId="0" borderId="13" xfId="38" applyFont="1" applyBorder="1" applyAlignment="1">
      <alignment/>
    </xf>
    <xf numFmtId="43" fontId="95" fillId="0" borderId="15" xfId="38" applyFont="1" applyBorder="1" applyAlignment="1">
      <alignment/>
    </xf>
    <xf numFmtId="0" fontId="93" fillId="0" borderId="12" xfId="0" applyFont="1" applyBorder="1" applyAlignment="1">
      <alignment/>
    </xf>
    <xf numFmtId="0" fontId="93" fillId="0" borderId="11" xfId="0" applyFont="1" applyBorder="1" applyAlignment="1">
      <alignment horizontal="center"/>
    </xf>
    <xf numFmtId="0" fontId="94" fillId="0" borderId="21" xfId="0" applyFont="1" applyBorder="1" applyAlignment="1">
      <alignment horizontal="center"/>
    </xf>
    <xf numFmtId="43" fontId="93" fillId="0" borderId="12" xfId="38" applyFont="1" applyBorder="1" applyAlignment="1">
      <alignment/>
    </xf>
    <xf numFmtId="1" fontId="93" fillId="0" borderId="11" xfId="0" applyNumberFormat="1" applyFont="1" applyBorder="1" applyAlignment="1">
      <alignment/>
    </xf>
    <xf numFmtId="0" fontId="93" fillId="0" borderId="11" xfId="0" applyFont="1" applyBorder="1" applyAlignment="1">
      <alignment horizontal="center" vertical="center"/>
    </xf>
    <xf numFmtId="1" fontId="93" fillId="0" borderId="11" xfId="0" applyNumberFormat="1" applyFont="1" applyBorder="1" applyAlignment="1">
      <alignment horizontal="center"/>
    </xf>
    <xf numFmtId="0" fontId="90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  <xf numFmtId="0" fontId="6" fillId="0" borderId="12" xfId="0" applyFont="1" applyFill="1" applyBorder="1" applyAlignment="1">
      <alignment/>
    </xf>
    <xf numFmtId="192" fontId="8" fillId="0" borderId="17" xfId="38" applyNumberFormat="1" applyFont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192" fontId="12" fillId="0" borderId="16" xfId="38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92" fontId="12" fillId="0" borderId="0" xfId="38" applyNumberFormat="1" applyFont="1" applyFill="1" applyBorder="1" applyAlignment="1">
      <alignment horizontal="center"/>
    </xf>
    <xf numFmtId="192" fontId="10" fillId="0" borderId="0" xfId="0" applyNumberFormat="1" applyFont="1" applyFill="1" applyBorder="1" applyAlignment="1">
      <alignment horizontal="center" vertical="center"/>
    </xf>
    <xf numFmtId="192" fontId="13" fillId="0" borderId="0" xfId="38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/>
    </xf>
    <xf numFmtId="49" fontId="14" fillId="0" borderId="16" xfId="38" applyNumberFormat="1" applyFont="1" applyFill="1" applyBorder="1" applyAlignment="1">
      <alignment horizontal="center"/>
    </xf>
    <xf numFmtId="192" fontId="14" fillId="0" borderId="21" xfId="38" applyNumberFormat="1" applyFont="1" applyFill="1" applyBorder="1" applyAlignment="1">
      <alignment horizontal="center"/>
    </xf>
    <xf numFmtId="192" fontId="14" fillId="0" borderId="0" xfId="38" applyNumberFormat="1" applyFont="1" applyFill="1" applyBorder="1" applyAlignment="1">
      <alignment horizontal="center"/>
    </xf>
    <xf numFmtId="192" fontId="97" fillId="0" borderId="0" xfId="38" applyNumberFormat="1" applyFont="1" applyFill="1" applyBorder="1" applyAlignment="1">
      <alignment/>
    </xf>
    <xf numFmtId="0" fontId="17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/>
    </xf>
    <xf numFmtId="192" fontId="17" fillId="0" borderId="12" xfId="38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 horizontal="center" vertical="center"/>
    </xf>
    <xf numFmtId="49" fontId="17" fillId="0" borderId="21" xfId="38" applyNumberFormat="1" applyFont="1" applyFill="1" applyBorder="1" applyAlignment="1">
      <alignment horizontal="center"/>
    </xf>
    <xf numFmtId="49" fontId="17" fillId="0" borderId="16" xfId="38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43" fontId="93" fillId="0" borderId="11" xfId="38" applyFont="1" applyBorder="1" applyAlignment="1">
      <alignment/>
    </xf>
    <xf numFmtId="0" fontId="91" fillId="0" borderId="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/>
    </xf>
    <xf numFmtId="0" fontId="84" fillId="0" borderId="16" xfId="0" applyFont="1" applyFill="1" applyBorder="1" applyAlignment="1">
      <alignment horizontal="center"/>
    </xf>
    <xf numFmtId="0" fontId="98" fillId="0" borderId="16" xfId="0" applyFont="1" applyFill="1" applyBorder="1" applyAlignment="1">
      <alignment horizontal="center"/>
    </xf>
    <xf numFmtId="0" fontId="98" fillId="0" borderId="17" xfId="0" applyFont="1" applyFill="1" applyBorder="1" applyAlignment="1">
      <alignment horizontal="center"/>
    </xf>
    <xf numFmtId="0" fontId="84" fillId="0" borderId="17" xfId="0" applyFont="1" applyFill="1" applyBorder="1" applyAlignment="1">
      <alignment horizontal="center"/>
    </xf>
    <xf numFmtId="0" fontId="84" fillId="0" borderId="20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/>
    </xf>
    <xf numFmtId="0" fontId="84" fillId="0" borderId="2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6" xfId="0" applyFont="1" applyBorder="1" applyAlignment="1">
      <alignment horizontal="left"/>
    </xf>
    <xf numFmtId="0" fontId="12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1" fillId="0" borderId="0" xfId="38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192" fontId="8" fillId="0" borderId="0" xfId="38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92" fontId="8" fillId="0" borderId="19" xfId="38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1" xfId="0" applyFont="1" applyFill="1" applyBorder="1" applyAlignment="1">
      <alignment/>
    </xf>
    <xf numFmtId="192" fontId="14" fillId="0" borderId="21" xfId="0" applyNumberFormat="1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6" fillId="0" borderId="18" xfId="0" applyFont="1" applyBorder="1" applyAlignment="1">
      <alignment/>
    </xf>
    <xf numFmtId="0" fontId="88" fillId="0" borderId="0" xfId="0" applyFont="1" applyBorder="1" applyAlignment="1">
      <alignment/>
    </xf>
    <xf numFmtId="0" fontId="14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6" fillId="0" borderId="18" xfId="0" applyFont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192" fontId="8" fillId="0" borderId="20" xfId="38" applyNumberFormat="1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192" fontId="14" fillId="0" borderId="22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92" fontId="16" fillId="0" borderId="0" xfId="38" applyNumberFormat="1" applyFont="1" applyBorder="1" applyAlignment="1" quotePrefix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92" fontId="7" fillId="0" borderId="15" xfId="38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192" fontId="80" fillId="0" borderId="15" xfId="38" applyNumberFormat="1" applyFont="1" applyBorder="1" applyAlignment="1">
      <alignment horizontal="center"/>
    </xf>
    <xf numFmtId="0" fontId="80" fillId="0" borderId="11" xfId="0" applyFont="1" applyFill="1" applyBorder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Border="1" applyAlignment="1">
      <alignment horizontal="left"/>
    </xf>
    <xf numFmtId="192" fontId="14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192" fontId="14" fillId="0" borderId="0" xfId="0" applyNumberFormat="1" applyFont="1" applyFill="1" applyBorder="1" applyAlignment="1">
      <alignment vertical="center"/>
    </xf>
    <xf numFmtId="192" fontId="14" fillId="0" borderId="24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92" fontId="14" fillId="0" borderId="16" xfId="0" applyNumberFormat="1" applyFont="1" applyFill="1" applyBorder="1" applyAlignment="1">
      <alignment vertical="center"/>
    </xf>
    <xf numFmtId="192" fontId="12" fillId="0" borderId="24" xfId="38" applyNumberFormat="1" applyFont="1" applyFill="1" applyBorder="1" applyAlignment="1">
      <alignment horizontal="center"/>
    </xf>
    <xf numFmtId="192" fontId="10" fillId="0" borderId="24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192" fontId="14" fillId="0" borderId="21" xfId="0" applyNumberFormat="1" applyFont="1" applyFill="1" applyBorder="1" applyAlignment="1">
      <alignment vertical="center"/>
    </xf>
    <xf numFmtId="192" fontId="14" fillId="0" borderId="21" xfId="38" applyNumberFormat="1" applyFont="1" applyBorder="1" applyAlignment="1" quotePrefix="1">
      <alignment horizontal="center" vertical="center"/>
    </xf>
    <xf numFmtId="192" fontId="8" fillId="0" borderId="16" xfId="38" applyNumberFormat="1" applyFont="1" applyBorder="1" applyAlignment="1" quotePrefix="1">
      <alignment horizontal="center" vertical="center"/>
    </xf>
    <xf numFmtId="192" fontId="8" fillId="0" borderId="20" xfId="38" applyNumberFormat="1" applyFont="1" applyBorder="1" applyAlignment="1" quotePrefix="1">
      <alignment horizontal="center" vertical="center"/>
    </xf>
    <xf numFmtId="192" fontId="14" fillId="0" borderId="25" xfId="0" applyNumberFormat="1" applyFont="1" applyFill="1" applyBorder="1" applyAlignment="1">
      <alignment/>
    </xf>
    <xf numFmtId="49" fontId="12" fillId="0" borderId="0" xfId="38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192" fontId="14" fillId="0" borderId="25" xfId="0" applyNumberFormat="1" applyFont="1" applyFill="1" applyBorder="1" applyAlignment="1">
      <alignment vertical="center"/>
    </xf>
    <xf numFmtId="192" fontId="14" fillId="0" borderId="24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/>
    </xf>
    <xf numFmtId="0" fontId="81" fillId="0" borderId="21" xfId="0" applyFont="1" applyBorder="1" applyAlignment="1">
      <alignment horizontal="center"/>
    </xf>
    <xf numFmtId="192" fontId="14" fillId="0" borderId="24" xfId="38" applyNumberFormat="1" applyFont="1" applyFill="1" applyBorder="1" applyAlignment="1">
      <alignment horizontal="center"/>
    </xf>
    <xf numFmtId="192" fontId="14" fillId="0" borderId="24" xfId="38" applyNumberFormat="1" applyFont="1" applyBorder="1" applyAlignment="1" quotePrefix="1">
      <alignment horizontal="center" vertical="center"/>
    </xf>
    <xf numFmtId="192" fontId="6" fillId="0" borderId="17" xfId="38" applyNumberFormat="1" applyFont="1" applyBorder="1" applyAlignment="1">
      <alignment horizontal="center"/>
    </xf>
    <xf numFmtId="192" fontId="6" fillId="0" borderId="16" xfId="38" applyNumberFormat="1" applyFont="1" applyBorder="1" applyAlignment="1">
      <alignment horizontal="center"/>
    </xf>
    <xf numFmtId="192" fontId="6" fillId="0" borderId="20" xfId="38" applyNumberFormat="1" applyFont="1" applyBorder="1" applyAlignment="1">
      <alignment horizontal="center"/>
    </xf>
    <xf numFmtId="192" fontId="6" fillId="0" borderId="17" xfId="38" applyNumberFormat="1" applyFont="1" applyBorder="1" applyAlignment="1" quotePrefix="1">
      <alignment horizontal="center" vertical="center"/>
    </xf>
    <xf numFmtId="192" fontId="14" fillId="0" borderId="21" xfId="0" applyNumberFormat="1" applyFont="1" applyBorder="1" applyAlignment="1">
      <alignment horizontal="left"/>
    </xf>
    <xf numFmtId="192" fontId="95" fillId="0" borderId="11" xfId="38" applyNumberFormat="1" applyFont="1" applyBorder="1" applyAlignment="1">
      <alignment/>
    </xf>
    <xf numFmtId="192" fontId="95" fillId="0" borderId="15" xfId="38" applyNumberFormat="1" applyFont="1" applyBorder="1" applyAlignment="1">
      <alignment/>
    </xf>
    <xf numFmtId="192" fontId="96" fillId="0" borderId="26" xfId="38" applyNumberFormat="1" applyFont="1" applyBorder="1" applyAlignment="1">
      <alignment/>
    </xf>
    <xf numFmtId="192" fontId="96" fillId="0" borderId="21" xfId="38" applyNumberFormat="1" applyFont="1" applyBorder="1" applyAlignment="1">
      <alignment/>
    </xf>
    <xf numFmtId="192" fontId="95" fillId="0" borderId="0" xfId="38" applyNumberFormat="1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192" fontId="14" fillId="0" borderId="28" xfId="0" applyNumberFormat="1" applyFont="1" applyFill="1" applyBorder="1" applyAlignment="1">
      <alignment vertical="center"/>
    </xf>
    <xf numFmtId="192" fontId="6" fillId="0" borderId="12" xfId="38" applyNumberFormat="1" applyFont="1" applyBorder="1" applyAlignment="1" quotePrefix="1">
      <alignment horizontal="center" vertical="center"/>
    </xf>
    <xf numFmtId="192" fontId="6" fillId="0" borderId="10" xfId="38" applyNumberFormat="1" applyFont="1" applyBorder="1" applyAlignment="1" quotePrefix="1">
      <alignment horizontal="center" vertical="center"/>
    </xf>
    <xf numFmtId="192" fontId="6" fillId="0" borderId="11" xfId="38" applyNumberFormat="1" applyFont="1" applyBorder="1" applyAlignment="1" quotePrefix="1">
      <alignment horizontal="center" vertical="center"/>
    </xf>
    <xf numFmtId="192" fontId="6" fillId="0" borderId="0" xfId="38" applyNumberFormat="1" applyFont="1" applyBorder="1" applyAlignment="1" quotePrefix="1">
      <alignment horizontal="center" vertical="center"/>
    </xf>
    <xf numFmtId="192" fontId="6" fillId="0" borderId="11" xfId="38" applyNumberFormat="1" applyFont="1" applyBorder="1" applyAlignment="1">
      <alignment horizontal="center"/>
    </xf>
    <xf numFmtId="192" fontId="6" fillId="0" borderId="0" xfId="38" applyNumberFormat="1" applyFont="1" applyBorder="1" applyAlignment="1">
      <alignment horizontal="center"/>
    </xf>
    <xf numFmtId="192" fontId="6" fillId="0" borderId="13" xfId="38" applyNumberFormat="1" applyFont="1" applyBorder="1" applyAlignment="1" quotePrefix="1">
      <alignment horizontal="center" vertical="center"/>
    </xf>
    <xf numFmtId="192" fontId="6" fillId="0" borderId="15" xfId="38" applyNumberFormat="1" applyFont="1" applyBorder="1" applyAlignment="1" quotePrefix="1">
      <alignment horizontal="center" vertical="center"/>
    </xf>
    <xf numFmtId="192" fontId="6" fillId="0" borderId="15" xfId="38" applyNumberFormat="1" applyFont="1" applyBorder="1" applyAlignment="1">
      <alignment horizontal="center"/>
    </xf>
    <xf numFmtId="192" fontId="6" fillId="0" borderId="19" xfId="38" applyNumberFormat="1" applyFont="1" applyBorder="1" applyAlignment="1" quotePrefix="1">
      <alignment horizontal="center" vertical="center"/>
    </xf>
    <xf numFmtId="192" fontId="6" fillId="0" borderId="20" xfId="38" applyNumberFormat="1" applyFont="1" applyBorder="1" applyAlignment="1" quotePrefix="1">
      <alignment horizontal="center" vertical="center"/>
    </xf>
    <xf numFmtId="192" fontId="6" fillId="0" borderId="16" xfId="38" applyNumberFormat="1" applyFont="1" applyBorder="1" applyAlignment="1" quotePrefix="1">
      <alignment horizontal="center" vertical="center"/>
    </xf>
    <xf numFmtId="192" fontId="81" fillId="0" borderId="16" xfId="38" applyNumberFormat="1" applyFont="1" applyBorder="1" applyAlignment="1">
      <alignment horizontal="center"/>
    </xf>
    <xf numFmtId="192" fontId="81" fillId="0" borderId="20" xfId="38" applyNumberFormat="1" applyFont="1" applyBorder="1" applyAlignment="1">
      <alignment horizontal="center"/>
    </xf>
    <xf numFmtId="0" fontId="81" fillId="0" borderId="16" xfId="0" applyFont="1" applyBorder="1" applyAlignment="1">
      <alignment horizontal="left"/>
    </xf>
    <xf numFmtId="192" fontId="6" fillId="0" borderId="12" xfId="38" applyNumberFormat="1" applyFont="1" applyBorder="1" applyAlignment="1" quotePrefix="1">
      <alignment horizontal="left" vertical="center"/>
    </xf>
    <xf numFmtId="192" fontId="6" fillId="0" borderId="11" xfId="38" applyNumberFormat="1" applyFont="1" applyBorder="1" applyAlignment="1" quotePrefix="1">
      <alignment horizontal="left" vertical="center"/>
    </xf>
    <xf numFmtId="192" fontId="6" fillId="0" borderId="14" xfId="38" applyNumberFormat="1" applyFont="1" applyBorder="1" applyAlignment="1">
      <alignment horizontal="center"/>
    </xf>
    <xf numFmtId="192" fontId="6" fillId="0" borderId="11" xfId="38" applyNumberFormat="1" applyFont="1" applyBorder="1" applyAlignment="1">
      <alignment horizontal="left"/>
    </xf>
    <xf numFmtId="192" fontId="81" fillId="0" borderId="11" xfId="38" applyNumberFormat="1" applyFont="1" applyBorder="1" applyAlignment="1">
      <alignment horizontal="center"/>
    </xf>
    <xf numFmtId="192" fontId="81" fillId="0" borderId="0" xfId="38" applyNumberFormat="1" applyFont="1" applyBorder="1" applyAlignment="1">
      <alignment horizontal="center"/>
    </xf>
    <xf numFmtId="192" fontId="81" fillId="0" borderId="14" xfId="38" applyNumberFormat="1" applyFont="1" applyBorder="1" applyAlignment="1">
      <alignment horizontal="center"/>
    </xf>
    <xf numFmtId="0" fontId="81" fillId="0" borderId="11" xfId="0" applyFont="1" applyBorder="1" applyAlignment="1">
      <alignment horizontal="left"/>
    </xf>
    <xf numFmtId="192" fontId="6" fillId="0" borderId="13" xfId="38" applyNumberFormat="1" applyFont="1" applyBorder="1" applyAlignment="1" quotePrefix="1">
      <alignment horizontal="left" vertical="center"/>
    </xf>
    <xf numFmtId="192" fontId="6" fillId="0" borderId="15" xfId="38" applyNumberFormat="1" applyFont="1" applyBorder="1" applyAlignment="1" quotePrefix="1">
      <alignment horizontal="left" vertical="center"/>
    </xf>
    <xf numFmtId="192" fontId="6" fillId="0" borderId="15" xfId="38" applyNumberFormat="1" applyFont="1" applyBorder="1" applyAlignment="1">
      <alignment horizontal="left"/>
    </xf>
    <xf numFmtId="0" fontId="88" fillId="0" borderId="12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192" fontId="6" fillId="0" borderId="19" xfId="38" applyNumberFormat="1" applyFont="1" applyBorder="1" applyAlignment="1" quotePrefix="1">
      <alignment horizontal="center" vertical="center"/>
    </xf>
    <xf numFmtId="192" fontId="6" fillId="0" borderId="12" xfId="38" applyNumberFormat="1" applyFont="1" applyBorder="1" applyAlignment="1" quotePrefix="1">
      <alignment horizontal="center" vertical="center"/>
    </xf>
    <xf numFmtId="192" fontId="6" fillId="0" borderId="12" xfId="38" applyNumberFormat="1" applyFont="1" applyBorder="1" applyAlignment="1" quotePrefix="1">
      <alignment horizontal="left" vertical="center"/>
    </xf>
    <xf numFmtId="0" fontId="6" fillId="0" borderId="13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192" fontId="6" fillId="0" borderId="0" xfId="38" applyNumberFormat="1" applyFont="1" applyBorder="1" applyAlignment="1" quotePrefix="1">
      <alignment horizontal="center" vertical="center"/>
    </xf>
    <xf numFmtId="192" fontId="6" fillId="0" borderId="11" xfId="38" applyNumberFormat="1" applyFont="1" applyBorder="1" applyAlignment="1" quotePrefix="1">
      <alignment horizontal="center" vertical="center"/>
    </xf>
    <xf numFmtId="192" fontId="6" fillId="0" borderId="11" xfId="38" applyNumberFormat="1" applyFont="1" applyBorder="1" applyAlignment="1" quotePrefix="1">
      <alignment horizontal="left" vertical="center"/>
    </xf>
    <xf numFmtId="0" fontId="6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192" fontId="6" fillId="0" borderId="11" xfId="38" applyNumberFormat="1" applyFont="1" applyBorder="1" applyAlignment="1">
      <alignment horizontal="left"/>
    </xf>
    <xf numFmtId="0" fontId="6" fillId="33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192" fontId="6" fillId="0" borderId="20" xfId="38" applyNumberFormat="1" applyFont="1" applyBorder="1" applyAlignment="1">
      <alignment horizontal="center"/>
    </xf>
    <xf numFmtId="192" fontId="6" fillId="0" borderId="16" xfId="38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192" fontId="6" fillId="0" borderId="15" xfId="38" applyNumberFormat="1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192" fontId="6" fillId="0" borderId="11" xfId="38" applyNumberFormat="1" applyFont="1" applyBorder="1" applyAlignment="1">
      <alignment horizontal="center"/>
    </xf>
    <xf numFmtId="192" fontId="6" fillId="0" borderId="0" xfId="38" applyNumberFormat="1" applyFont="1" applyBorder="1" applyAlignment="1">
      <alignment horizontal="center"/>
    </xf>
    <xf numFmtId="192" fontId="6" fillId="0" borderId="15" xfId="38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192" fontId="6" fillId="0" borderId="10" xfId="38" applyNumberFormat="1" applyFont="1" applyBorder="1" applyAlignment="1" quotePrefix="1">
      <alignment horizontal="center" vertical="center"/>
    </xf>
    <xf numFmtId="192" fontId="6" fillId="0" borderId="14" xfId="38" applyNumberFormat="1" applyFont="1" applyBorder="1" applyAlignment="1" quotePrefix="1">
      <alignment horizontal="center" vertical="center"/>
    </xf>
    <xf numFmtId="0" fontId="81" fillId="33" borderId="16" xfId="0" applyFont="1" applyFill="1" applyBorder="1" applyAlignment="1">
      <alignment horizontal="center"/>
    </xf>
    <xf numFmtId="192" fontId="6" fillId="0" borderId="17" xfId="38" applyNumberFormat="1" applyFont="1" applyBorder="1" applyAlignment="1">
      <alignment horizontal="center"/>
    </xf>
    <xf numFmtId="192" fontId="6" fillId="0" borderId="17" xfId="38" applyNumberFormat="1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192" fontId="14" fillId="0" borderId="24" xfId="38" applyNumberFormat="1" applyFont="1" applyFill="1" applyBorder="1" applyAlignment="1">
      <alignment horizontal="center"/>
    </xf>
    <xf numFmtId="192" fontId="14" fillId="0" borderId="24" xfId="38" applyNumberFormat="1" applyFont="1" applyBorder="1" applyAlignment="1" quotePrefix="1">
      <alignment horizontal="center" vertical="center"/>
    </xf>
    <xf numFmtId="192" fontId="14" fillId="0" borderId="24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92" fontId="14" fillId="0" borderId="0" xfId="38" applyNumberFormat="1" applyFont="1" applyBorder="1" applyAlignment="1" quotePrefix="1">
      <alignment horizontal="center" vertical="center"/>
    </xf>
    <xf numFmtId="192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192" fontId="14" fillId="0" borderId="12" xfId="38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49" fontId="14" fillId="0" borderId="21" xfId="38" applyNumberFormat="1" applyFont="1" applyFill="1" applyBorder="1" applyAlignment="1">
      <alignment horizontal="center"/>
    </xf>
    <xf numFmtId="49" fontId="14" fillId="0" borderId="16" xfId="38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92" fontId="6" fillId="0" borderId="18" xfId="38" applyNumberFormat="1" applyFont="1" applyBorder="1" applyAlignment="1" quotePrefix="1">
      <alignment horizontal="center" vertical="center"/>
    </xf>
    <xf numFmtId="192" fontId="6" fillId="0" borderId="12" xfId="38" applyNumberFormat="1" applyFont="1" applyBorder="1" applyAlignment="1">
      <alignment horizontal="center"/>
    </xf>
    <xf numFmtId="192" fontId="6" fillId="0" borderId="19" xfId="38" applyNumberFormat="1" applyFont="1" applyBorder="1" applyAlignment="1">
      <alignment horizontal="center"/>
    </xf>
    <xf numFmtId="192" fontId="6" fillId="0" borderId="10" xfId="38" applyNumberFormat="1" applyFont="1" applyBorder="1" applyAlignment="1">
      <alignment horizontal="center"/>
    </xf>
    <xf numFmtId="192" fontId="6" fillId="0" borderId="13" xfId="38" applyNumberFormat="1" applyFont="1" applyBorder="1" applyAlignment="1">
      <alignment horizontal="center"/>
    </xf>
    <xf numFmtId="49" fontId="14" fillId="0" borderId="17" xfId="38" applyNumberFormat="1" applyFont="1" applyFill="1" applyBorder="1" applyAlignment="1">
      <alignment horizontal="center"/>
    </xf>
    <xf numFmtId="49" fontId="14" fillId="0" borderId="20" xfId="38" applyNumberFormat="1" applyFont="1" applyFill="1" applyBorder="1" applyAlignment="1">
      <alignment horizontal="center"/>
    </xf>
    <xf numFmtId="49" fontId="14" fillId="0" borderId="18" xfId="38" applyNumberFormat="1" applyFont="1" applyFill="1" applyBorder="1" applyAlignment="1">
      <alignment horizontal="center"/>
    </xf>
    <xf numFmtId="49" fontId="14" fillId="0" borderId="15" xfId="38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 vertical="center"/>
    </xf>
    <xf numFmtId="49" fontId="14" fillId="0" borderId="0" xfId="38" applyNumberFormat="1" applyFont="1" applyFill="1" applyBorder="1" applyAlignment="1">
      <alignment horizontal="center"/>
    </xf>
    <xf numFmtId="49" fontId="14" fillId="0" borderId="11" xfId="38" applyNumberFormat="1" applyFont="1" applyFill="1" applyBorder="1" applyAlignment="1">
      <alignment horizontal="center"/>
    </xf>
    <xf numFmtId="49" fontId="6" fillId="0" borderId="11" xfId="38" applyNumberFormat="1" applyFont="1" applyFill="1" applyBorder="1" applyAlignment="1">
      <alignment horizontal="center"/>
    </xf>
    <xf numFmtId="0" fontId="99" fillId="0" borderId="12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49" fontId="14" fillId="0" borderId="21" xfId="38" applyNumberFormat="1" applyFont="1" applyFill="1" applyBorder="1" applyAlignment="1">
      <alignment horizontal="center"/>
    </xf>
    <xf numFmtId="0" fontId="6" fillId="0" borderId="16" xfId="0" applyFont="1" applyBorder="1" applyAlignment="1">
      <alignment vertical="center"/>
    </xf>
    <xf numFmtId="192" fontId="6" fillId="0" borderId="21" xfId="0" applyNumberFormat="1" applyFont="1" applyFill="1" applyBorder="1" applyAlignment="1">
      <alignment/>
    </xf>
    <xf numFmtId="192" fontId="81" fillId="0" borderId="26" xfId="38" applyNumberFormat="1" applyFont="1" applyBorder="1" applyAlignment="1">
      <alignment horizontal="center"/>
    </xf>
    <xf numFmtId="192" fontId="14" fillId="0" borderId="25" xfId="38" applyNumberFormat="1" applyFont="1" applyFill="1" applyBorder="1" applyAlignment="1">
      <alignment horizontal="center"/>
    </xf>
    <xf numFmtId="49" fontId="14" fillId="0" borderId="12" xfId="38" applyNumberFormat="1" applyFont="1" applyFill="1" applyBorder="1" applyAlignment="1">
      <alignment horizontal="center"/>
    </xf>
    <xf numFmtId="192" fontId="14" fillId="0" borderId="17" xfId="38" applyNumberFormat="1" applyFont="1" applyFill="1" applyBorder="1" applyAlignment="1">
      <alignment horizontal="center"/>
    </xf>
    <xf numFmtId="192" fontId="95" fillId="0" borderId="21" xfId="38" applyNumberFormat="1" applyFont="1" applyBorder="1" applyAlignment="1">
      <alignment/>
    </xf>
    <xf numFmtId="43" fontId="95" fillId="0" borderId="21" xfId="38" applyFont="1" applyBorder="1" applyAlignment="1">
      <alignment/>
    </xf>
    <xf numFmtId="0" fontId="94" fillId="0" borderId="24" xfId="0" applyFont="1" applyBorder="1" applyAlignment="1">
      <alignment horizontal="center"/>
    </xf>
    <xf numFmtId="192" fontId="96" fillId="0" borderId="24" xfId="38" applyNumberFormat="1" applyFont="1" applyBorder="1" applyAlignment="1">
      <alignment/>
    </xf>
    <xf numFmtId="0" fontId="6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0" fillId="0" borderId="20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vertical="center"/>
    </xf>
    <xf numFmtId="0" fontId="84" fillId="0" borderId="16" xfId="0" applyFont="1" applyFill="1" applyBorder="1" applyAlignment="1">
      <alignment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14" xfId="0" applyFont="1" applyFill="1" applyBorder="1" applyAlignment="1">
      <alignment horizontal="center" vertical="center"/>
    </xf>
    <xf numFmtId="0" fontId="99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/>
    </xf>
    <xf numFmtId="0" fontId="88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7" fillId="0" borderId="1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92" fontId="6" fillId="0" borderId="24" xfId="0" applyNumberFormat="1" applyFont="1" applyFill="1" applyBorder="1" applyAlignment="1">
      <alignment vertical="center"/>
    </xf>
    <xf numFmtId="192" fontId="6" fillId="0" borderId="18" xfId="38" applyNumberFormat="1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192" fontId="88" fillId="0" borderId="21" xfId="0" applyNumberFormat="1" applyFont="1" applyBorder="1" applyAlignment="1">
      <alignment horizontal="left"/>
    </xf>
    <xf numFmtId="0" fontId="8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92" fontId="95" fillId="0" borderId="19" xfId="38" applyNumberFormat="1" applyFont="1" applyBorder="1" applyAlignment="1">
      <alignment/>
    </xf>
    <xf numFmtId="43" fontId="96" fillId="0" borderId="13" xfId="38" applyFont="1" applyBorder="1" applyAlignment="1">
      <alignment/>
    </xf>
    <xf numFmtId="0" fontId="89" fillId="0" borderId="19" xfId="0" applyFont="1" applyBorder="1" applyAlignment="1">
      <alignment horizontal="left"/>
    </xf>
    <xf numFmtId="0" fontId="93" fillId="0" borderId="0" xfId="0" applyFont="1" applyBorder="1" applyAlignment="1">
      <alignment/>
    </xf>
    <xf numFmtId="0" fontId="95" fillId="0" borderId="11" xfId="0" applyFont="1" applyBorder="1" applyAlignment="1">
      <alignment horizontal="center"/>
    </xf>
    <xf numFmtId="195" fontId="89" fillId="0" borderId="11" xfId="0" applyNumberFormat="1" applyFont="1" applyBorder="1" applyAlignment="1">
      <alignment/>
    </xf>
    <xf numFmtId="192" fontId="95" fillId="0" borderId="23" xfId="38" applyNumberFormat="1" applyFont="1" applyBorder="1" applyAlignment="1">
      <alignment/>
    </xf>
    <xf numFmtId="192" fontId="96" fillId="0" borderId="12" xfId="38" applyNumberFormat="1" applyFont="1" applyBorder="1" applyAlignment="1">
      <alignment/>
    </xf>
    <xf numFmtId="192" fontId="96" fillId="0" borderId="25" xfId="38" applyNumberFormat="1" applyFont="1" applyBorder="1" applyAlignment="1">
      <alignment/>
    </xf>
    <xf numFmtId="192" fontId="96" fillId="0" borderId="29" xfId="38" applyNumberFormat="1" applyFont="1" applyBorder="1" applyAlignment="1">
      <alignment/>
    </xf>
    <xf numFmtId="0" fontId="95" fillId="0" borderId="12" xfId="0" applyFont="1" applyBorder="1" applyAlignment="1">
      <alignment/>
    </xf>
    <xf numFmtId="192" fontId="95" fillId="0" borderId="16" xfId="38" applyNumberFormat="1" applyFont="1" applyBorder="1" applyAlignment="1">
      <alignment/>
    </xf>
    <xf numFmtId="0" fontId="90" fillId="0" borderId="22" xfId="0" applyFont="1" applyBorder="1" applyAlignment="1">
      <alignment horizontal="center"/>
    </xf>
    <xf numFmtId="0" fontId="90" fillId="0" borderId="26" xfId="0" applyFont="1" applyBorder="1" applyAlignment="1">
      <alignment horizontal="center"/>
    </xf>
    <xf numFmtId="0" fontId="99" fillId="0" borderId="25" xfId="0" applyFont="1" applyBorder="1" applyAlignment="1">
      <alignment horizontal="center"/>
    </xf>
    <xf numFmtId="0" fontId="99" fillId="0" borderId="29" xfId="0" applyFont="1" applyBorder="1" applyAlignment="1">
      <alignment horizontal="center"/>
    </xf>
    <xf numFmtId="0" fontId="99" fillId="0" borderId="22" xfId="0" applyFont="1" applyBorder="1" applyAlignment="1">
      <alignment horizontal="center"/>
    </xf>
    <xf numFmtId="0" fontId="99" fillId="0" borderId="26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90" fillId="0" borderId="10" xfId="0" applyFont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90" fillId="0" borderId="15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92" fontId="14" fillId="0" borderId="22" xfId="38" applyNumberFormat="1" applyFont="1" applyFill="1" applyBorder="1" applyAlignment="1">
      <alignment horizontal="center"/>
    </xf>
    <xf numFmtId="192" fontId="14" fillId="0" borderId="23" xfId="38" applyNumberFormat="1" applyFont="1" applyFill="1" applyBorder="1" applyAlignment="1">
      <alignment horizontal="center"/>
    </xf>
    <xf numFmtId="192" fontId="14" fillId="0" borderId="26" xfId="38" applyNumberFormat="1" applyFont="1" applyFill="1" applyBorder="1" applyAlignment="1">
      <alignment horizontal="center"/>
    </xf>
    <xf numFmtId="192" fontId="14" fillId="0" borderId="16" xfId="0" applyNumberFormat="1" applyFont="1" applyFill="1" applyBorder="1" applyAlignment="1">
      <alignment horizontal="center" vertical="center"/>
    </xf>
    <xf numFmtId="192" fontId="14" fillId="0" borderId="21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/>
    </xf>
    <xf numFmtId="192" fontId="10" fillId="0" borderId="16" xfId="0" applyNumberFormat="1" applyFont="1" applyFill="1" applyBorder="1" applyAlignment="1">
      <alignment horizontal="center" vertical="center"/>
    </xf>
    <xf numFmtId="192" fontId="10" fillId="0" borderId="21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99" fillId="33" borderId="22" xfId="0" applyFont="1" applyFill="1" applyBorder="1" applyAlignment="1">
      <alignment horizontal="center"/>
    </xf>
    <xf numFmtId="0" fontId="99" fillId="33" borderId="23" xfId="0" applyFont="1" applyFill="1" applyBorder="1" applyAlignment="1">
      <alignment horizontal="center"/>
    </xf>
    <xf numFmtId="0" fontId="99" fillId="33" borderId="26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92" fontId="14" fillId="0" borderId="22" xfId="38" applyNumberFormat="1" applyFont="1" applyFill="1" applyBorder="1" applyAlignment="1">
      <alignment horizontal="center"/>
    </xf>
    <xf numFmtId="192" fontId="14" fillId="0" borderId="23" xfId="38" applyNumberFormat="1" applyFont="1" applyFill="1" applyBorder="1" applyAlignment="1">
      <alignment horizontal="center"/>
    </xf>
    <xf numFmtId="192" fontId="14" fillId="0" borderId="26" xfId="38" applyNumberFormat="1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vertical="center"/>
    </xf>
    <xf numFmtId="0" fontId="84" fillId="0" borderId="21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16" xfId="0" applyFont="1" applyFill="1" applyBorder="1" applyAlignment="1">
      <alignment horizontal="center" vertical="center"/>
    </xf>
    <xf numFmtId="192" fontId="84" fillId="0" borderId="22" xfId="38" applyNumberFormat="1" applyFont="1" applyFill="1" applyBorder="1" applyAlignment="1">
      <alignment horizontal="center"/>
    </xf>
    <xf numFmtId="192" fontId="84" fillId="0" borderId="23" xfId="38" applyNumberFormat="1" applyFont="1" applyFill="1" applyBorder="1" applyAlignment="1">
      <alignment horizontal="center"/>
    </xf>
    <xf numFmtId="192" fontId="84" fillId="0" borderId="26" xfId="38" applyNumberFormat="1" applyFont="1" applyFill="1" applyBorder="1" applyAlignment="1">
      <alignment horizontal="center"/>
    </xf>
    <xf numFmtId="192" fontId="84" fillId="0" borderId="21" xfId="0" applyNumberFormat="1" applyFont="1" applyFill="1" applyBorder="1" applyAlignment="1">
      <alignment horizontal="center"/>
    </xf>
    <xf numFmtId="192" fontId="91" fillId="0" borderId="16" xfId="0" applyNumberFormat="1" applyFont="1" applyFill="1" applyBorder="1" applyAlignment="1">
      <alignment horizontal="center" vertical="center"/>
    </xf>
    <xf numFmtId="192" fontId="84" fillId="0" borderId="20" xfId="0" applyNumberFormat="1" applyFont="1" applyFill="1" applyBorder="1" applyAlignment="1">
      <alignment horizontal="center" vertical="center"/>
    </xf>
    <xf numFmtId="192" fontId="84" fillId="0" borderId="18" xfId="0" applyNumberFormat="1" applyFont="1" applyFill="1" applyBorder="1" applyAlignment="1">
      <alignment horizontal="center" vertical="center"/>
    </xf>
    <xf numFmtId="192" fontId="84" fillId="0" borderId="23" xfId="0" applyNumberFormat="1" applyFont="1" applyFill="1" applyBorder="1" applyAlignment="1">
      <alignment horizontal="center" vertical="center"/>
    </xf>
    <xf numFmtId="192" fontId="84" fillId="0" borderId="26" xfId="0" applyNumberFormat="1" applyFont="1" applyFill="1" applyBorder="1" applyAlignment="1">
      <alignment horizontal="center" vertical="center"/>
    </xf>
    <xf numFmtId="192" fontId="84" fillId="0" borderId="16" xfId="0" applyNumberFormat="1" applyFont="1" applyFill="1" applyBorder="1" applyAlignment="1">
      <alignment horizontal="center" vertical="center"/>
    </xf>
    <xf numFmtId="192" fontId="84" fillId="0" borderId="2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92" fontId="17" fillId="0" borderId="22" xfId="38" applyNumberFormat="1" applyFont="1" applyFill="1" applyBorder="1" applyAlignment="1">
      <alignment horizontal="center"/>
    </xf>
    <xf numFmtId="192" fontId="17" fillId="0" borderId="23" xfId="38" applyNumberFormat="1" applyFont="1" applyFill="1" applyBorder="1" applyAlignment="1">
      <alignment horizontal="center"/>
    </xf>
    <xf numFmtId="192" fontId="17" fillId="0" borderId="26" xfId="38" applyNumberFormat="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 horizontal="center"/>
    </xf>
    <xf numFmtId="0" fontId="14" fillId="33" borderId="26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8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2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192" fontId="6" fillId="0" borderId="12" xfId="40" applyNumberFormat="1" applyFont="1" applyBorder="1" applyAlignment="1" quotePrefix="1">
      <alignment horizontal="center"/>
    </xf>
    <xf numFmtId="192" fontId="6" fillId="0" borderId="12" xfId="4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92" fontId="6" fillId="0" borderId="11" xfId="40" applyNumberFormat="1" applyFont="1" applyBorder="1" applyAlignment="1" quotePrefix="1">
      <alignment horizontal="center"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92" fontId="6" fillId="0" borderId="10" xfId="4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2" xfId="0" applyFont="1" applyBorder="1" applyAlignment="1" quotePrefix="1">
      <alignment horizontal="center"/>
    </xf>
    <xf numFmtId="3" fontId="6" fillId="0" borderId="12" xfId="0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92" fontId="14" fillId="0" borderId="21" xfId="0" applyNumberFormat="1" applyFont="1" applyBorder="1" applyAlignment="1">
      <alignment horizontal="center"/>
    </xf>
    <xf numFmtId="192" fontId="14" fillId="0" borderId="21" xfId="0" applyNumberFormat="1" applyFont="1" applyBorder="1" applyAlignment="1">
      <alignment/>
    </xf>
    <xf numFmtId="0" fontId="14" fillId="0" borderId="21" xfId="0" applyFont="1" applyBorder="1" applyAlignment="1">
      <alignment horizontal="right" textRotation="180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92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right" textRotation="180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จุลภาค 2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161925</xdr:rowOff>
    </xdr:from>
    <xdr:to>
      <xdr:col>13</xdr:col>
      <xdr:colOff>276225</xdr:colOff>
      <xdr:row>16</xdr:row>
      <xdr:rowOff>9525</xdr:rowOff>
    </xdr:to>
    <xdr:sp>
      <xdr:nvSpPr>
        <xdr:cNvPr id="1" name="แผนผังลำดับงาน: เทปเจาะรู 1"/>
        <xdr:cNvSpPr>
          <a:spLocks/>
        </xdr:cNvSpPr>
      </xdr:nvSpPr>
      <xdr:spPr>
        <a:xfrm>
          <a:off x="876300" y="647700"/>
          <a:ext cx="7324725" cy="3209925"/>
        </a:xfrm>
        <a:prstGeom prst="flowChartPunchedTape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ส่วนที่  2</a:t>
          </a:r>
          <a:r>
            <a:rPr lang="en-US" cap="none" sz="1100" b="1" i="0" u="none" baseline="0">
              <a:solidFill>
                <a:srgbClr val="FFFFFF"/>
              </a:solidFill>
            </a:rPr>
            <a:t> 
</a:t>
          </a:r>
          <a:r>
            <a:rPr lang="en-US" cap="none" sz="2400" b="1" i="0" u="none" baseline="0">
              <a:solidFill>
                <a:srgbClr val="FFFFFF"/>
              </a:solidFill>
            </a:rPr>
            <a:t>บัญชีสรุป / รายละเอียดโครงการพัฒนา
</a:t>
          </a:r>
          <a:r>
            <a:rPr lang="en-US" cap="none" sz="2400" b="1" i="0" u="none" baseline="0">
              <a:solidFill>
                <a:srgbClr val="FFFFFF"/>
              </a:solidFill>
            </a:rPr>
            <a:t>แผนพัฒนาท้องถิ่น (พ.ศ. 256</a:t>
          </a:r>
          <a:r>
            <a:rPr lang="en-US" cap="none" sz="2400" b="1" i="0" u="none" baseline="0">
              <a:solidFill>
                <a:srgbClr val="FFFFFF"/>
              </a:solidFill>
            </a:rPr>
            <a:t>6</a:t>
          </a:r>
          <a:r>
            <a:rPr lang="en-US" cap="none" sz="2400" b="1" i="0" u="none" baseline="0">
              <a:solidFill>
                <a:srgbClr val="FFFFFF"/>
              </a:solidFill>
            </a:rPr>
            <a:t>–25</a:t>
          </a:r>
          <a:r>
            <a:rPr lang="en-US" cap="none" sz="2400" b="1" i="0" u="none" baseline="0">
              <a:solidFill>
                <a:srgbClr val="FFFFFF"/>
              </a:solidFill>
            </a:rPr>
            <a:t>70</a:t>
          </a:r>
          <a:r>
            <a:rPr lang="en-US" cap="none" sz="2400" b="1" i="0" u="none" baseline="0">
              <a:solidFill>
                <a:srgbClr val="FFFFFF"/>
              </a:solidFill>
            </a:rPr>
            <a:t>) องค์การบริหารส่วนตำบลกุศกร 
</a:t>
          </a:r>
          <a:r>
            <a:rPr lang="en-US" cap="none" sz="2400" b="1" i="0" u="none" baseline="0">
              <a:solidFill>
                <a:srgbClr val="FFFFFF"/>
              </a:solidFill>
            </a:rPr>
            <a:t>แก้ไขและเพิ่มเติม ฉบับที่</a:t>
          </a:r>
          <a:r>
            <a:rPr lang="en-US" cap="none" sz="2400" b="1" i="0" u="none" baseline="0">
              <a:solidFill>
                <a:srgbClr val="FFFFFF"/>
              </a:solidFill>
            </a:rPr>
            <a:t>  2 </a:t>
          </a:r>
          <a:r>
            <a:rPr lang="en-US" cap="none" sz="2400" b="1" i="0" u="none" baseline="0">
              <a:solidFill>
                <a:srgbClr val="FFFFFF"/>
              </a:solidFill>
            </a:rPr>
            <a:t>พ.ศ.2566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12;-03-&#3610;&#3633;&#3597;&#3594;&#3637;&#3588;&#3619;&#3640;&#3616;&#3633;&#3603;&#3601;&#3660;66-70%20&#3611;&#3619;&#3633;&#3610;&#3611;&#3619;&#3640;&#3591;1.(1)%20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ัญชีครุภัณฑ์"/>
      <sheetName val="บัญชีครุภัณฑ์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1:O20"/>
  <sheetViews>
    <sheetView view="pageBreakPreview" zoomScale="60" zoomScalePageLayoutView="0" workbookViewId="0" topLeftCell="A1">
      <selection activeCell="F26" sqref="F26"/>
    </sheetView>
  </sheetViews>
  <sheetFormatPr defaultColWidth="9.140625" defaultRowHeight="12.75"/>
  <cols>
    <col min="1" max="16384" width="9.140625" style="2" customWidth="1"/>
  </cols>
  <sheetData>
    <row r="5" ht="29.25" customHeight="1"/>
    <row r="6" ht="23.25" customHeight="1"/>
    <row r="7" ht="29.25" customHeight="1"/>
    <row r="8" ht="29.25" customHeight="1"/>
    <row r="9" ht="29.25" customHeight="1"/>
    <row r="11" spans="1:15" ht="35.25">
      <c r="A11" s="705"/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</row>
    <row r="20" ht="20.25">
      <c r="O20" s="1" t="s">
        <v>55</v>
      </c>
    </row>
  </sheetData>
  <sheetProtection/>
  <mergeCells count="1">
    <mergeCell ref="A11:O11"/>
  </mergeCells>
  <printOptions/>
  <pageMargins left="0.7086614173228347" right="0.11811023622047245" top="0.7480314960629921" bottom="0.15748031496062992" header="0.31496062992125984" footer="0.31496062992125984"/>
  <pageSetup firstPageNumber="4" useFirstPageNumber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="117" zoomScaleNormal="117" workbookViewId="0" topLeftCell="A1">
      <selection activeCell="C14" sqref="C14"/>
    </sheetView>
  </sheetViews>
  <sheetFormatPr defaultColWidth="9.140625" defaultRowHeight="12.75"/>
  <cols>
    <col min="1" max="1" width="2.57421875" style="139" customWidth="1"/>
    <col min="2" max="2" width="27.7109375" style="139" customWidth="1"/>
    <col min="3" max="3" width="6.421875" style="298" customWidth="1"/>
    <col min="4" max="4" width="10.7109375" style="302" customWidth="1"/>
    <col min="5" max="5" width="7.57421875" style="298" customWidth="1"/>
    <col min="6" max="6" width="10.28125" style="302" customWidth="1"/>
    <col min="7" max="7" width="7.57421875" style="298" customWidth="1"/>
    <col min="8" max="8" width="10.140625" style="302" customWidth="1"/>
    <col min="9" max="9" width="6.8515625" style="298" customWidth="1"/>
    <col min="10" max="10" width="10.57421875" style="302" customWidth="1"/>
    <col min="11" max="11" width="6.8515625" style="298" customWidth="1"/>
    <col min="12" max="12" width="10.28125" style="302" customWidth="1"/>
    <col min="13" max="13" width="7.00390625" style="139" customWidth="1"/>
    <col min="14" max="14" width="11.8515625" style="302" customWidth="1"/>
    <col min="15" max="16384" width="9.140625" style="139" customWidth="1"/>
  </cols>
  <sheetData>
    <row r="1" ht="23.25">
      <c r="N1" s="364" t="s">
        <v>133</v>
      </c>
    </row>
    <row r="2" spans="1:14" ht="21.75" customHeight="1">
      <c r="A2" s="644" t="s">
        <v>134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</row>
    <row r="3" spans="1:14" ht="21.75" customHeight="1">
      <c r="A3" s="644" t="s">
        <v>434</v>
      </c>
      <c r="B3" s="644"/>
      <c r="C3" s="644"/>
      <c r="D3" s="644"/>
      <c r="E3" s="644"/>
      <c r="F3" s="644"/>
      <c r="G3" s="644"/>
      <c r="H3" s="644"/>
      <c r="I3" s="644"/>
      <c r="J3" s="644"/>
      <c r="K3" s="644"/>
      <c r="L3" s="644"/>
      <c r="M3" s="644"/>
      <c r="N3" s="644"/>
    </row>
    <row r="4" spans="1:14" ht="21.75" customHeight="1">
      <c r="A4" s="644" t="s">
        <v>187</v>
      </c>
      <c r="B4" s="644"/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</row>
    <row r="5" ht="6" customHeight="1">
      <c r="M5" s="140"/>
    </row>
    <row r="6" spans="1:14" s="141" customFormat="1" ht="18.75">
      <c r="A6" s="645" t="s">
        <v>135</v>
      </c>
      <c r="B6" s="646"/>
      <c r="C6" s="638" t="s">
        <v>190</v>
      </c>
      <c r="D6" s="639"/>
      <c r="E6" s="638" t="s">
        <v>191</v>
      </c>
      <c r="F6" s="639"/>
      <c r="G6" s="638" t="s">
        <v>192</v>
      </c>
      <c r="H6" s="639"/>
      <c r="I6" s="638" t="s">
        <v>193</v>
      </c>
      <c r="J6" s="639"/>
      <c r="K6" s="638" t="s">
        <v>194</v>
      </c>
      <c r="L6" s="639"/>
      <c r="M6" s="638" t="s">
        <v>136</v>
      </c>
      <c r="N6" s="639"/>
    </row>
    <row r="7" spans="1:14" s="141" customFormat="1" ht="18.75">
      <c r="A7" s="647"/>
      <c r="B7" s="648"/>
      <c r="C7" s="299" t="s">
        <v>137</v>
      </c>
      <c r="D7" s="303" t="s">
        <v>138</v>
      </c>
      <c r="E7" s="299" t="s">
        <v>137</v>
      </c>
      <c r="F7" s="303" t="s">
        <v>138</v>
      </c>
      <c r="G7" s="299" t="s">
        <v>137</v>
      </c>
      <c r="H7" s="303" t="s">
        <v>138</v>
      </c>
      <c r="I7" s="299" t="s">
        <v>137</v>
      </c>
      <c r="J7" s="303" t="s">
        <v>138</v>
      </c>
      <c r="K7" s="299" t="s">
        <v>137</v>
      </c>
      <c r="L7" s="303" t="s">
        <v>138</v>
      </c>
      <c r="M7" s="142" t="s">
        <v>137</v>
      </c>
      <c r="N7" s="303" t="s">
        <v>138</v>
      </c>
    </row>
    <row r="8" spans="1:14" s="141" customFormat="1" ht="18.75">
      <c r="A8" s="649"/>
      <c r="B8" s="650"/>
      <c r="C8" s="300" t="s">
        <v>2</v>
      </c>
      <c r="D8" s="304" t="s">
        <v>139</v>
      </c>
      <c r="E8" s="300" t="s">
        <v>2</v>
      </c>
      <c r="F8" s="304" t="s">
        <v>139</v>
      </c>
      <c r="G8" s="300" t="s">
        <v>2</v>
      </c>
      <c r="H8" s="304" t="s">
        <v>139</v>
      </c>
      <c r="I8" s="300" t="s">
        <v>2</v>
      </c>
      <c r="J8" s="304" t="s">
        <v>139</v>
      </c>
      <c r="K8" s="300" t="s">
        <v>2</v>
      </c>
      <c r="L8" s="304" t="s">
        <v>139</v>
      </c>
      <c r="M8" s="143" t="s">
        <v>2</v>
      </c>
      <c r="N8" s="304" t="s">
        <v>139</v>
      </c>
    </row>
    <row r="9" spans="1:14" s="141" customFormat="1" ht="18.75">
      <c r="A9" s="144" t="s">
        <v>140</v>
      </c>
      <c r="B9" s="145"/>
      <c r="C9" s="316"/>
      <c r="D9" s="305"/>
      <c r="E9" s="316"/>
      <c r="F9" s="310"/>
      <c r="G9" s="316"/>
      <c r="H9" s="305"/>
      <c r="I9" s="319"/>
      <c r="J9" s="305"/>
      <c r="K9" s="316"/>
      <c r="L9" s="305"/>
      <c r="M9" s="146"/>
      <c r="N9" s="310"/>
    </row>
    <row r="10" spans="1:14" s="141" customFormat="1" ht="18.75">
      <c r="A10" s="147"/>
      <c r="B10" s="150" t="s">
        <v>141</v>
      </c>
      <c r="C10" s="317">
        <v>20</v>
      </c>
      <c r="D10" s="460">
        <f>'ย.1'!E390</f>
        <v>3100000</v>
      </c>
      <c r="E10" s="317">
        <v>48</v>
      </c>
      <c r="F10" s="460">
        <f>'ย.1'!F390</f>
        <v>77462800</v>
      </c>
      <c r="G10" s="317">
        <v>48</v>
      </c>
      <c r="H10" s="460">
        <f>'ย.1'!G390</f>
        <v>77462800</v>
      </c>
      <c r="I10" s="317">
        <v>36</v>
      </c>
      <c r="J10" s="460">
        <f>'ย.1'!I390</f>
        <v>76422800</v>
      </c>
      <c r="K10" s="321">
        <v>36</v>
      </c>
      <c r="L10" s="460">
        <f>'ย.1'!I390</f>
        <v>76422800</v>
      </c>
      <c r="M10" s="317">
        <v>48</v>
      </c>
      <c r="N10" s="460">
        <f>D10+F10+H10+J10+L10</f>
        <v>310871200</v>
      </c>
    </row>
    <row r="11" spans="1:14" s="141" customFormat="1" ht="18.75">
      <c r="A11" s="149"/>
      <c r="B11" s="150" t="s">
        <v>142</v>
      </c>
      <c r="C11" s="317">
        <v>20</v>
      </c>
      <c r="D11" s="460">
        <f>'ย.1'!E537</f>
        <v>6285000</v>
      </c>
      <c r="E11" s="317">
        <v>22</v>
      </c>
      <c r="F11" s="460">
        <f>'ย.1'!F537</f>
        <v>8885000</v>
      </c>
      <c r="G11" s="317">
        <v>22</v>
      </c>
      <c r="H11" s="460">
        <f>'ย.1'!G537</f>
        <v>8885000</v>
      </c>
      <c r="I11" s="317">
        <v>15</v>
      </c>
      <c r="J11" s="460">
        <f>'ย.1'!H537</f>
        <v>7905000</v>
      </c>
      <c r="K11" s="317">
        <v>15</v>
      </c>
      <c r="L11" s="460">
        <f>'ย.1'!I537</f>
        <v>7905000</v>
      </c>
      <c r="M11" s="317">
        <v>22</v>
      </c>
      <c r="N11" s="460">
        <f>D11+F11+H11+J11+L11</f>
        <v>39865000</v>
      </c>
    </row>
    <row r="12" spans="1:14" s="141" customFormat="1" ht="12" customHeight="1">
      <c r="A12" s="149"/>
      <c r="B12" s="150"/>
      <c r="C12" s="317"/>
      <c r="D12" s="306"/>
      <c r="E12" s="317"/>
      <c r="F12" s="311"/>
      <c r="G12" s="317"/>
      <c r="H12" s="311"/>
      <c r="I12" s="317"/>
      <c r="J12" s="311"/>
      <c r="K12" s="317"/>
      <c r="L12" s="306"/>
      <c r="M12" s="148"/>
      <c r="N12" s="309"/>
    </row>
    <row r="13" spans="1:14" s="323" customFormat="1" ht="18">
      <c r="A13" s="144"/>
      <c r="B13" s="152" t="s">
        <v>0</v>
      </c>
      <c r="C13" s="299">
        <f>SUM(C10:C12)</f>
        <v>40</v>
      </c>
      <c r="D13" s="590">
        <f>'ย.1'!E538</f>
        <v>9385000</v>
      </c>
      <c r="E13" s="299">
        <f>SUM(E10:E12)</f>
        <v>70</v>
      </c>
      <c r="F13" s="589">
        <f>'ย.1'!F538</f>
        <v>86347800</v>
      </c>
      <c r="G13" s="299">
        <f>SUM(G10:G12)</f>
        <v>70</v>
      </c>
      <c r="H13" s="589">
        <f>'ย.1'!G538</f>
        <v>86347800</v>
      </c>
      <c r="I13" s="299">
        <f>SUM(I10:I12)</f>
        <v>51</v>
      </c>
      <c r="J13" s="589">
        <f>'ย.1'!I538</f>
        <v>84327800</v>
      </c>
      <c r="K13" s="299">
        <f>SUM(K10:K12)</f>
        <v>51</v>
      </c>
      <c r="L13" s="589">
        <f>'ย.1'!I538</f>
        <v>84327800</v>
      </c>
      <c r="M13" s="299">
        <f>SUM(M10:M12)</f>
        <v>70</v>
      </c>
      <c r="N13" s="633">
        <f>SUM(N10:N11)</f>
        <v>350736200</v>
      </c>
    </row>
    <row r="14" spans="1:14" s="323" customFormat="1" ht="18">
      <c r="A14" s="144" t="s">
        <v>595</v>
      </c>
      <c r="B14" s="152"/>
      <c r="C14" s="299"/>
      <c r="D14" s="305"/>
      <c r="E14" s="299"/>
      <c r="F14" s="626"/>
      <c r="G14" s="299"/>
      <c r="H14" s="626"/>
      <c r="I14" s="299"/>
      <c r="J14" s="626"/>
      <c r="K14" s="299"/>
      <c r="L14" s="626"/>
      <c r="M14" s="299"/>
      <c r="N14" s="627"/>
    </row>
    <row r="15" spans="1:14" s="323" customFormat="1" ht="18.75">
      <c r="A15" s="144"/>
      <c r="B15" s="628" t="s">
        <v>596</v>
      </c>
      <c r="C15" s="299">
        <v>0</v>
      </c>
      <c r="D15" s="305">
        <v>0</v>
      </c>
      <c r="E15" s="299">
        <v>0</v>
      </c>
      <c r="F15" s="626">
        <v>0</v>
      </c>
      <c r="G15" s="299">
        <v>0</v>
      </c>
      <c r="H15" s="626">
        <v>0</v>
      </c>
      <c r="I15" s="299">
        <v>0</v>
      </c>
      <c r="J15" s="626">
        <v>0</v>
      </c>
      <c r="K15" s="299">
        <v>0</v>
      </c>
      <c r="L15" s="626">
        <v>0</v>
      </c>
      <c r="M15" s="299">
        <v>0</v>
      </c>
      <c r="N15" s="627">
        <v>0</v>
      </c>
    </row>
    <row r="16" spans="1:14" s="141" customFormat="1" ht="18.75">
      <c r="A16" s="144" t="s">
        <v>226</v>
      </c>
      <c r="B16" s="145"/>
      <c r="C16" s="316"/>
      <c r="D16" s="305"/>
      <c r="E16" s="316"/>
      <c r="F16" s="305"/>
      <c r="G16" s="316"/>
      <c r="H16" s="305"/>
      <c r="I16" s="319"/>
      <c r="J16" s="305"/>
      <c r="K16" s="316"/>
      <c r="L16" s="305"/>
      <c r="M16" s="146"/>
      <c r="N16" s="314"/>
    </row>
    <row r="17" spans="1:14" s="141" customFormat="1" ht="18.75">
      <c r="A17" s="147" t="s">
        <v>227</v>
      </c>
      <c r="B17" s="361"/>
      <c r="C17" s="301"/>
      <c r="D17" s="306"/>
      <c r="E17" s="301"/>
      <c r="F17" s="306"/>
      <c r="G17" s="301"/>
      <c r="H17" s="306"/>
      <c r="I17" s="362"/>
      <c r="J17" s="306"/>
      <c r="K17" s="301"/>
      <c r="L17" s="306"/>
      <c r="M17" s="157"/>
      <c r="N17" s="315"/>
    </row>
    <row r="18" spans="1:14" s="141" customFormat="1" ht="18.75">
      <c r="A18" s="149"/>
      <c r="B18" s="150" t="s">
        <v>228</v>
      </c>
      <c r="C18" s="630">
        <v>0</v>
      </c>
      <c r="D18" s="306">
        <v>0</v>
      </c>
      <c r="E18" s="630">
        <v>2</v>
      </c>
      <c r="F18" s="460">
        <v>240000</v>
      </c>
      <c r="G18" s="317">
        <v>2</v>
      </c>
      <c r="H18" s="460">
        <v>240000</v>
      </c>
      <c r="I18" s="317">
        <v>2</v>
      </c>
      <c r="J18" s="460">
        <v>240000</v>
      </c>
      <c r="K18" s="317">
        <v>2</v>
      </c>
      <c r="L18" s="460">
        <v>240000</v>
      </c>
      <c r="M18" s="153">
        <v>2</v>
      </c>
      <c r="N18" s="461">
        <f>F18+H18+J18+L18</f>
        <v>960000</v>
      </c>
    </row>
    <row r="19" spans="1:14" s="141" customFormat="1" ht="18.75">
      <c r="A19" s="149"/>
      <c r="B19" s="629" t="s">
        <v>600</v>
      </c>
      <c r="C19" s="630">
        <v>0</v>
      </c>
      <c r="D19" s="306">
        <v>0</v>
      </c>
      <c r="E19" s="630">
        <v>2</v>
      </c>
      <c r="F19" s="460">
        <v>200000</v>
      </c>
      <c r="G19" s="630">
        <v>2</v>
      </c>
      <c r="H19" s="460">
        <v>200000</v>
      </c>
      <c r="I19" s="630">
        <v>2</v>
      </c>
      <c r="J19" s="460">
        <v>200000</v>
      </c>
      <c r="K19" s="630">
        <v>2</v>
      </c>
      <c r="L19" s="460">
        <v>200000</v>
      </c>
      <c r="M19" s="630">
        <v>2</v>
      </c>
      <c r="N19" s="461">
        <f>F19+H19+J19+L19</f>
        <v>800000</v>
      </c>
    </row>
    <row r="20" spans="1:14" s="141" customFormat="1" ht="18.75">
      <c r="A20" s="149"/>
      <c r="B20" s="621" t="s">
        <v>592</v>
      </c>
      <c r="C20" s="630">
        <v>0</v>
      </c>
      <c r="D20" s="306">
        <v>0</v>
      </c>
      <c r="E20" s="630">
        <v>2</v>
      </c>
      <c r="F20" s="460">
        <v>200000</v>
      </c>
      <c r="G20" s="317">
        <v>2</v>
      </c>
      <c r="H20" s="460">
        <v>200000</v>
      </c>
      <c r="I20" s="317">
        <v>2</v>
      </c>
      <c r="J20" s="460">
        <v>200000</v>
      </c>
      <c r="K20" s="317">
        <v>2</v>
      </c>
      <c r="L20" s="460">
        <v>200000</v>
      </c>
      <c r="M20" s="153">
        <v>2</v>
      </c>
      <c r="N20" s="461">
        <f>F20+H20+J20+L20</f>
        <v>800000</v>
      </c>
    </row>
    <row r="21" spans="1:14" s="141" customFormat="1" ht="18.75">
      <c r="A21" s="154"/>
      <c r="B21" s="155" t="s">
        <v>0</v>
      </c>
      <c r="C21" s="318">
        <v>0</v>
      </c>
      <c r="D21" s="307">
        <v>0</v>
      </c>
      <c r="E21" s="318">
        <v>6</v>
      </c>
      <c r="F21" s="463">
        <f>SUM(F18:F20)</f>
        <v>640000</v>
      </c>
      <c r="G21" s="318">
        <v>6</v>
      </c>
      <c r="H21" s="463">
        <f>SUM(H18:H20)</f>
        <v>640000</v>
      </c>
      <c r="I21" s="318">
        <v>6</v>
      </c>
      <c r="J21" s="463">
        <f>SUM(J18:J20)</f>
        <v>640000</v>
      </c>
      <c r="K21" s="318">
        <v>6</v>
      </c>
      <c r="L21" s="463">
        <f>SUM(L18:L20)</f>
        <v>640000</v>
      </c>
      <c r="M21" s="318">
        <v>6</v>
      </c>
      <c r="N21" s="462">
        <f>SUM(N18:N20)</f>
        <v>2560000</v>
      </c>
    </row>
    <row r="22" spans="1:14" s="141" customFormat="1" ht="18.75">
      <c r="A22" s="144" t="s">
        <v>188</v>
      </c>
      <c r="B22" s="156"/>
      <c r="C22" s="301"/>
      <c r="D22" s="308"/>
      <c r="E22" s="301"/>
      <c r="F22" s="308"/>
      <c r="G22" s="301"/>
      <c r="H22" s="312"/>
      <c r="I22" s="320"/>
      <c r="J22" s="313"/>
      <c r="K22" s="320"/>
      <c r="L22" s="308"/>
      <c r="M22" s="631"/>
      <c r="N22" s="308"/>
    </row>
    <row r="23" spans="1:14" s="141" customFormat="1" ht="18.75">
      <c r="A23" s="147" t="s">
        <v>189</v>
      </c>
      <c r="B23" s="159"/>
      <c r="C23" s="301"/>
      <c r="D23" s="308"/>
      <c r="E23" s="301"/>
      <c r="F23" s="308"/>
      <c r="G23" s="301"/>
      <c r="H23" s="312"/>
      <c r="I23" s="320"/>
      <c r="J23" s="313"/>
      <c r="K23" s="320"/>
      <c r="L23" s="308"/>
      <c r="M23" s="157"/>
      <c r="N23" s="308"/>
    </row>
    <row r="24" spans="1:14" s="141" customFormat="1" ht="21" customHeight="1">
      <c r="A24" s="149"/>
      <c r="B24" s="158" t="s">
        <v>143</v>
      </c>
      <c r="C24" s="317">
        <v>3</v>
      </c>
      <c r="D24" s="464">
        <v>1650000</v>
      </c>
      <c r="E24" s="317">
        <v>3</v>
      </c>
      <c r="F24" s="464">
        <v>1650000</v>
      </c>
      <c r="G24" s="317">
        <v>3</v>
      </c>
      <c r="H24" s="464">
        <v>1650000</v>
      </c>
      <c r="I24" s="317">
        <v>3</v>
      </c>
      <c r="J24" s="464">
        <v>1650000</v>
      </c>
      <c r="K24" s="317">
        <v>3</v>
      </c>
      <c r="L24" s="464">
        <v>1650000</v>
      </c>
      <c r="M24" s="317">
        <v>3</v>
      </c>
      <c r="N24" s="461">
        <f>D24+F24+H24+J24+L24</f>
        <v>8250000</v>
      </c>
    </row>
    <row r="25" spans="1:14" s="141" customFormat="1" ht="18.75" hidden="1">
      <c r="A25" s="149"/>
      <c r="B25" s="150" t="s">
        <v>195</v>
      </c>
      <c r="C25" s="317">
        <v>1</v>
      </c>
      <c r="D25" s="464">
        <v>1650000</v>
      </c>
      <c r="E25" s="317">
        <v>1</v>
      </c>
      <c r="F25" s="464">
        <v>1650000</v>
      </c>
      <c r="G25" s="317">
        <v>1</v>
      </c>
      <c r="H25" s="464">
        <v>1650000</v>
      </c>
      <c r="I25" s="317">
        <v>1</v>
      </c>
      <c r="J25" s="464">
        <v>1650000</v>
      </c>
      <c r="K25" s="322">
        <v>1</v>
      </c>
      <c r="L25" s="464">
        <v>1650000</v>
      </c>
      <c r="M25" s="151">
        <f>C25+E25+G25+I25+K25</f>
        <v>5</v>
      </c>
      <c r="N25" s="311">
        <f>D25+F25+H25+J25+L25</f>
        <v>8250000</v>
      </c>
    </row>
    <row r="26" spans="1:14" s="140" customFormat="1" ht="18.75" customHeight="1">
      <c r="A26" s="642" t="s">
        <v>0</v>
      </c>
      <c r="B26" s="643"/>
      <c r="C26" s="318">
        <v>3</v>
      </c>
      <c r="D26" s="632">
        <v>1650000</v>
      </c>
      <c r="E26" s="318">
        <v>3</v>
      </c>
      <c r="F26" s="632">
        <v>1650000</v>
      </c>
      <c r="G26" s="318">
        <v>3</v>
      </c>
      <c r="H26" s="632">
        <v>1650000</v>
      </c>
      <c r="I26" s="318">
        <v>3</v>
      </c>
      <c r="J26" s="632">
        <v>1650000</v>
      </c>
      <c r="K26" s="318">
        <v>3</v>
      </c>
      <c r="L26" s="632">
        <v>1650000</v>
      </c>
      <c r="M26" s="299">
        <v>3</v>
      </c>
      <c r="N26" s="463">
        <f>N13+N21+N24</f>
        <v>361546200</v>
      </c>
    </row>
    <row r="27" spans="1:14" s="141" customFormat="1" ht="18.75">
      <c r="A27" s="147" t="s">
        <v>597</v>
      </c>
      <c r="B27" s="159"/>
      <c r="C27" s="301"/>
      <c r="D27" s="308"/>
      <c r="E27" s="301"/>
      <c r="F27" s="308"/>
      <c r="G27" s="301"/>
      <c r="H27" s="312"/>
      <c r="I27" s="320"/>
      <c r="J27" s="313"/>
      <c r="K27" s="320"/>
      <c r="L27" s="312"/>
      <c r="M27" s="146"/>
      <c r="N27" s="636"/>
    </row>
    <row r="28" spans="1:14" s="141" customFormat="1" ht="18.75">
      <c r="A28" s="147" t="s">
        <v>189</v>
      </c>
      <c r="B28" s="159"/>
      <c r="C28" s="301"/>
      <c r="D28" s="308"/>
      <c r="E28" s="301"/>
      <c r="F28" s="308"/>
      <c r="G28" s="301"/>
      <c r="H28" s="312"/>
      <c r="I28" s="320"/>
      <c r="J28" s="313"/>
      <c r="K28" s="320"/>
      <c r="L28" s="312"/>
      <c r="M28" s="157"/>
      <c r="N28" s="308"/>
    </row>
    <row r="29" spans="1:14" s="141" customFormat="1" ht="18.75">
      <c r="A29" s="149"/>
      <c r="B29" s="158" t="s">
        <v>598</v>
      </c>
      <c r="C29" s="317">
        <v>0</v>
      </c>
      <c r="D29" s="464">
        <v>0</v>
      </c>
      <c r="E29" s="317">
        <v>0</v>
      </c>
      <c r="F29" s="464">
        <v>0</v>
      </c>
      <c r="G29" s="317">
        <v>0</v>
      </c>
      <c r="H29" s="464">
        <v>0</v>
      </c>
      <c r="I29" s="317">
        <v>0</v>
      </c>
      <c r="J29" s="464">
        <v>0</v>
      </c>
      <c r="K29" s="317">
        <v>0</v>
      </c>
      <c r="L29" s="464">
        <v>0</v>
      </c>
      <c r="M29" s="317">
        <v>0</v>
      </c>
      <c r="N29" s="637">
        <v>0</v>
      </c>
    </row>
    <row r="30" spans="1:14" s="141" customFormat="1" ht="20.25" thickBot="1">
      <c r="A30" s="640" t="s">
        <v>144</v>
      </c>
      <c r="B30" s="641"/>
      <c r="C30" s="591">
        <f>C13+C15+C21+C26</f>
        <v>43</v>
      </c>
      <c r="D30" s="592">
        <f>D13+D21+D26</f>
        <v>11035000</v>
      </c>
      <c r="E30" s="591">
        <f>E13+E15+E21+E26</f>
        <v>79</v>
      </c>
      <c r="F30" s="592">
        <f>F13+F21+F26</f>
        <v>88637800</v>
      </c>
      <c r="G30" s="591">
        <f>G13+G15+G21+G26</f>
        <v>79</v>
      </c>
      <c r="H30" s="592">
        <f>H13+H21+H26</f>
        <v>88637800</v>
      </c>
      <c r="I30" s="591">
        <f>I13+I15+I21+I26</f>
        <v>60</v>
      </c>
      <c r="J30" s="592">
        <f>J13+J21+J26</f>
        <v>86617800</v>
      </c>
      <c r="K30" s="591">
        <f>K13+K15+K21+K26</f>
        <v>60</v>
      </c>
      <c r="L30" s="634">
        <f>L13+L21+L26</f>
        <v>86617800</v>
      </c>
      <c r="M30" s="591">
        <f>M13+M15+M21+M26</f>
        <v>79</v>
      </c>
      <c r="N30" s="635">
        <f>N13+N21+N24</f>
        <v>361546200</v>
      </c>
    </row>
    <row r="31" spans="3:14" s="141" customFormat="1" ht="19.5" thickTop="1">
      <c r="C31" s="298"/>
      <c r="D31" s="302"/>
      <c r="E31" s="298"/>
      <c r="F31" s="302"/>
      <c r="G31" s="298"/>
      <c r="H31" s="302"/>
      <c r="I31" s="298"/>
      <c r="J31" s="302"/>
      <c r="K31" s="298"/>
      <c r="L31" s="302"/>
      <c r="N31" s="302"/>
    </row>
    <row r="32" spans="3:14" s="141" customFormat="1" ht="18.75">
      <c r="C32" s="298"/>
      <c r="D32" s="302"/>
      <c r="E32" s="298"/>
      <c r="F32" s="302"/>
      <c r="G32" s="298"/>
      <c r="H32" s="302"/>
      <c r="I32" s="298"/>
      <c r="J32" s="302"/>
      <c r="K32" s="298"/>
      <c r="L32" s="302"/>
      <c r="N32" s="302"/>
    </row>
    <row r="33" spans="3:14" s="141" customFormat="1" ht="18.75">
      <c r="C33" s="298"/>
      <c r="D33" s="302"/>
      <c r="E33" s="298"/>
      <c r="F33" s="302"/>
      <c r="G33" s="298"/>
      <c r="H33" s="302"/>
      <c r="I33" s="298"/>
      <c r="J33" s="302"/>
      <c r="K33" s="298"/>
      <c r="L33" s="302"/>
      <c r="N33" s="302"/>
    </row>
    <row r="34" spans="3:14" s="141" customFormat="1" ht="18.75">
      <c r="C34" s="298"/>
      <c r="D34" s="302"/>
      <c r="E34" s="298"/>
      <c r="F34" s="302"/>
      <c r="G34" s="298"/>
      <c r="H34" s="302"/>
      <c r="I34" s="298"/>
      <c r="J34" s="302"/>
      <c r="K34" s="298"/>
      <c r="L34" s="302"/>
      <c r="N34" s="302"/>
    </row>
    <row r="35" spans="3:14" s="141" customFormat="1" ht="18.75">
      <c r="C35" s="298"/>
      <c r="D35" s="302"/>
      <c r="E35" s="298"/>
      <c r="F35" s="302"/>
      <c r="G35" s="298"/>
      <c r="H35" s="302"/>
      <c r="I35" s="298"/>
      <c r="J35" s="302"/>
      <c r="K35" s="298"/>
      <c r="L35" s="302"/>
      <c r="N35" s="302"/>
    </row>
    <row r="36" spans="3:14" s="141" customFormat="1" ht="18.75">
      <c r="C36" s="298"/>
      <c r="D36" s="302"/>
      <c r="E36" s="298"/>
      <c r="F36" s="302"/>
      <c r="G36" s="298"/>
      <c r="H36" s="302"/>
      <c r="I36" s="298"/>
      <c r="J36" s="302"/>
      <c r="K36" s="298"/>
      <c r="L36" s="302"/>
      <c r="N36" s="302"/>
    </row>
    <row r="37" spans="3:14" s="141" customFormat="1" ht="18.75">
      <c r="C37" s="298"/>
      <c r="D37" s="302"/>
      <c r="E37" s="298"/>
      <c r="F37" s="302"/>
      <c r="G37" s="298"/>
      <c r="H37" s="302"/>
      <c r="I37" s="298"/>
      <c r="J37" s="302"/>
      <c r="K37" s="298"/>
      <c r="L37" s="302"/>
      <c r="N37" s="302"/>
    </row>
    <row r="38" spans="3:14" s="141" customFormat="1" ht="18.75">
      <c r="C38" s="298"/>
      <c r="D38" s="302"/>
      <c r="E38" s="298"/>
      <c r="F38" s="302"/>
      <c r="G38" s="298"/>
      <c r="H38" s="302"/>
      <c r="I38" s="298"/>
      <c r="J38" s="302"/>
      <c r="K38" s="298"/>
      <c r="L38" s="302"/>
      <c r="N38" s="302"/>
    </row>
    <row r="39" spans="3:14" s="141" customFormat="1" ht="18.75">
      <c r="C39" s="298"/>
      <c r="D39" s="302"/>
      <c r="E39" s="298"/>
      <c r="F39" s="302"/>
      <c r="G39" s="298"/>
      <c r="H39" s="302"/>
      <c r="I39" s="298"/>
      <c r="J39" s="302"/>
      <c r="K39" s="298"/>
      <c r="L39" s="302"/>
      <c r="N39" s="302"/>
    </row>
    <row r="40" spans="3:14" s="141" customFormat="1" ht="18.75">
      <c r="C40" s="298"/>
      <c r="D40" s="302"/>
      <c r="E40" s="298"/>
      <c r="F40" s="302"/>
      <c r="G40" s="298"/>
      <c r="H40" s="302"/>
      <c r="I40" s="298"/>
      <c r="J40" s="302"/>
      <c r="K40" s="298"/>
      <c r="L40" s="302"/>
      <c r="N40" s="302"/>
    </row>
    <row r="41" spans="3:14" s="141" customFormat="1" ht="18.75">
      <c r="C41" s="298"/>
      <c r="D41" s="302"/>
      <c r="E41" s="298"/>
      <c r="F41" s="302"/>
      <c r="G41" s="298"/>
      <c r="H41" s="302"/>
      <c r="I41" s="298"/>
      <c r="J41" s="302"/>
      <c r="K41" s="298"/>
      <c r="L41" s="302"/>
      <c r="N41" s="302"/>
    </row>
    <row r="42" spans="3:14" s="141" customFormat="1" ht="18.75">
      <c r="C42" s="298"/>
      <c r="D42" s="302"/>
      <c r="E42" s="298"/>
      <c r="F42" s="302"/>
      <c r="G42" s="298"/>
      <c r="H42" s="302"/>
      <c r="I42" s="298"/>
      <c r="J42" s="302"/>
      <c r="K42" s="298"/>
      <c r="L42" s="302"/>
      <c r="N42" s="302"/>
    </row>
    <row r="43" spans="3:14" s="141" customFormat="1" ht="18.75">
      <c r="C43" s="298"/>
      <c r="D43" s="302"/>
      <c r="E43" s="298"/>
      <c r="F43" s="302"/>
      <c r="G43" s="298"/>
      <c r="H43" s="302"/>
      <c r="I43" s="298"/>
      <c r="J43" s="302"/>
      <c r="K43" s="298"/>
      <c r="L43" s="302"/>
      <c r="N43" s="302"/>
    </row>
    <row r="44" spans="1:14" s="141" customFormat="1" ht="23.25">
      <c r="A44" s="139"/>
      <c r="B44" s="139"/>
      <c r="C44" s="298"/>
      <c r="D44" s="302"/>
      <c r="E44" s="298"/>
      <c r="F44" s="302"/>
      <c r="G44" s="298"/>
      <c r="H44" s="302"/>
      <c r="I44" s="298"/>
      <c r="J44" s="302"/>
      <c r="K44" s="298"/>
      <c r="L44" s="302"/>
      <c r="M44" s="139"/>
      <c r="N44" s="302"/>
    </row>
    <row r="45" spans="1:14" s="141" customFormat="1" ht="23.25">
      <c r="A45" s="139"/>
      <c r="B45" s="139"/>
      <c r="C45" s="298"/>
      <c r="D45" s="302"/>
      <c r="E45" s="298"/>
      <c r="F45" s="302"/>
      <c r="G45" s="298"/>
      <c r="H45" s="302"/>
      <c r="I45" s="298"/>
      <c r="J45" s="302"/>
      <c r="K45" s="298"/>
      <c r="L45" s="302"/>
      <c r="M45" s="139"/>
      <c r="N45" s="302"/>
    </row>
    <row r="46" spans="1:14" s="141" customFormat="1" ht="23.25">
      <c r="A46" s="139"/>
      <c r="B46" s="139"/>
      <c r="C46" s="298"/>
      <c r="D46" s="302"/>
      <c r="E46" s="298"/>
      <c r="F46" s="302"/>
      <c r="G46" s="298"/>
      <c r="H46" s="302"/>
      <c r="I46" s="298"/>
      <c r="J46" s="302"/>
      <c r="K46" s="298"/>
      <c r="L46" s="302"/>
      <c r="M46" s="139"/>
      <c r="N46" s="302"/>
    </row>
  </sheetData>
  <sheetProtection/>
  <mergeCells count="12">
    <mergeCell ref="E6:F6"/>
    <mergeCell ref="G6:H6"/>
    <mergeCell ref="I6:J6"/>
    <mergeCell ref="K6:L6"/>
    <mergeCell ref="M6:N6"/>
    <mergeCell ref="A30:B30"/>
    <mergeCell ref="A26:B26"/>
    <mergeCell ref="A2:N2"/>
    <mergeCell ref="A3:N3"/>
    <mergeCell ref="A4:N4"/>
    <mergeCell ref="A6:B8"/>
    <mergeCell ref="C6:D6"/>
  </mergeCells>
  <printOptions horizontalCentered="1"/>
  <pageMargins left="0.2362204724409449" right="0.15748031496062992" top="0.5511811023622047" bottom="0.1968503937007874" header="0.31496062992125984" footer="0.31496062992125984"/>
  <pageSetup firstPageNumber="80" useFirstPageNumber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779"/>
  <sheetViews>
    <sheetView view="pageBreakPreview" zoomScaleSheetLayoutView="100" zoomScalePageLayoutView="10" workbookViewId="0" topLeftCell="A1">
      <selection activeCell="E14" sqref="E14:I14"/>
    </sheetView>
  </sheetViews>
  <sheetFormatPr defaultColWidth="9.140625" defaultRowHeight="18" customHeight="1"/>
  <cols>
    <col min="1" max="1" width="3.57421875" style="128" customWidth="1"/>
    <col min="2" max="2" width="29.140625" style="134" customWidth="1"/>
    <col min="3" max="3" width="19.7109375" style="23" customWidth="1"/>
    <col min="4" max="4" width="17.421875" style="23" customWidth="1"/>
    <col min="5" max="5" width="10.28125" style="135" customWidth="1"/>
    <col min="6" max="6" width="10.421875" style="135" customWidth="1"/>
    <col min="7" max="7" width="11.140625" style="135" customWidth="1"/>
    <col min="8" max="8" width="10.8515625" style="135" customWidth="1"/>
    <col min="9" max="9" width="10.00390625" style="135" customWidth="1"/>
    <col min="10" max="10" width="11.57421875" style="136" customWidth="1"/>
    <col min="11" max="11" width="15.8515625" style="137" customWidth="1"/>
    <col min="12" max="12" width="9.00390625" style="138" customWidth="1"/>
    <col min="13" max="13" width="1.28515625" style="23" customWidth="1"/>
    <col min="14" max="16384" width="9.140625" style="23" customWidth="1"/>
  </cols>
  <sheetData>
    <row r="1" spans="1:12" s="42" customFormat="1" ht="18" customHeight="1">
      <c r="A1" s="690" t="s">
        <v>53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</row>
    <row r="2" spans="1:12" s="42" customFormat="1" ht="18" customHeight="1">
      <c r="A2" s="656" t="s">
        <v>39</v>
      </c>
      <c r="B2" s="656"/>
      <c r="C2" s="656"/>
      <c r="D2" s="656"/>
      <c r="E2" s="656"/>
      <c r="F2" s="656"/>
      <c r="G2" s="656"/>
      <c r="H2" s="656"/>
      <c r="I2" s="656"/>
      <c r="J2" s="656"/>
      <c r="K2" s="661"/>
      <c r="L2" s="49" t="s">
        <v>60</v>
      </c>
    </row>
    <row r="3" spans="1:12" s="42" customFormat="1" ht="18" customHeight="1">
      <c r="A3" s="656" t="s">
        <v>415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39"/>
    </row>
    <row r="4" spans="1:12" s="42" customFormat="1" ht="18" customHeight="1">
      <c r="A4" s="657" t="s">
        <v>40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39"/>
    </row>
    <row r="5" spans="1:12" s="42" customFormat="1" ht="18" customHeight="1">
      <c r="A5" s="656" t="s">
        <v>196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39"/>
    </row>
    <row r="6" spans="1:12" s="42" customFormat="1" ht="18" customHeight="1">
      <c r="A6" s="332" t="s">
        <v>208</v>
      </c>
      <c r="B6" s="332"/>
      <c r="C6" s="329"/>
      <c r="D6" s="329"/>
      <c r="E6" s="329"/>
      <c r="F6" s="329"/>
      <c r="G6" s="329"/>
      <c r="H6" s="329"/>
      <c r="I6" s="329"/>
      <c r="J6" s="329"/>
      <c r="K6" s="329"/>
      <c r="L6" s="39"/>
    </row>
    <row r="7" spans="1:12" s="42" customFormat="1" ht="18" customHeight="1">
      <c r="A7" s="333" t="s">
        <v>201</v>
      </c>
      <c r="B7" s="334"/>
      <c r="C7" s="329"/>
      <c r="D7" s="329"/>
      <c r="E7" s="329"/>
      <c r="F7" s="329"/>
      <c r="G7" s="329"/>
      <c r="H7" s="329"/>
      <c r="I7" s="329"/>
      <c r="J7" s="329"/>
      <c r="K7" s="329"/>
      <c r="L7" s="39"/>
    </row>
    <row r="8" spans="1:12" s="42" customFormat="1" ht="18" customHeight="1">
      <c r="A8" s="333" t="s">
        <v>202</v>
      </c>
      <c r="B8" s="334"/>
      <c r="C8" s="329"/>
      <c r="D8" s="329"/>
      <c r="E8" s="329"/>
      <c r="F8" s="329"/>
      <c r="G8" s="329"/>
      <c r="H8" s="329"/>
      <c r="I8" s="329"/>
      <c r="J8" s="329"/>
      <c r="K8" s="329"/>
      <c r="L8" s="39"/>
    </row>
    <row r="9" spans="1:12" s="42" customFormat="1" ht="18" customHeight="1">
      <c r="A9" s="333" t="s">
        <v>203</v>
      </c>
      <c r="B9" s="334"/>
      <c r="C9" s="329"/>
      <c r="D9" s="329"/>
      <c r="E9" s="329"/>
      <c r="F9" s="329"/>
      <c r="G9" s="329"/>
      <c r="H9" s="329"/>
      <c r="I9" s="329"/>
      <c r="J9" s="329"/>
      <c r="K9" s="329"/>
      <c r="L9" s="39"/>
    </row>
    <row r="10" spans="1:12" s="42" customFormat="1" ht="18" customHeight="1">
      <c r="A10" s="333" t="s">
        <v>204</v>
      </c>
      <c r="B10" s="334"/>
      <c r="C10" s="329"/>
      <c r="D10" s="329"/>
      <c r="E10" s="329"/>
      <c r="F10" s="329"/>
      <c r="G10" s="329"/>
      <c r="H10" s="329"/>
      <c r="I10" s="329"/>
      <c r="J10" s="329"/>
      <c r="K10" s="329"/>
      <c r="L10" s="39"/>
    </row>
    <row r="11" spans="1:12" s="42" customFormat="1" ht="18" customHeight="1">
      <c r="A11" s="332" t="s">
        <v>41</v>
      </c>
      <c r="B11" s="8"/>
      <c r="C11" s="329"/>
      <c r="D11" s="329"/>
      <c r="E11" s="329"/>
      <c r="F11" s="329"/>
      <c r="G11" s="329"/>
      <c r="H11" s="329"/>
      <c r="I11" s="329"/>
      <c r="J11" s="329"/>
      <c r="K11" s="329"/>
      <c r="L11" s="39"/>
    </row>
    <row r="12" spans="1:12" s="42" customFormat="1" ht="18" customHeight="1">
      <c r="A12" s="332"/>
      <c r="B12" s="58" t="s">
        <v>205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9"/>
    </row>
    <row r="13" spans="1:13" s="42" customFormat="1" ht="18" customHeight="1">
      <c r="A13" s="50"/>
      <c r="B13" s="335" t="s">
        <v>71</v>
      </c>
      <c r="C13" s="336"/>
      <c r="D13" s="336" t="s">
        <v>183</v>
      </c>
      <c r="E13" s="52"/>
      <c r="F13" s="52"/>
      <c r="G13" s="52"/>
      <c r="H13" s="52"/>
      <c r="I13" s="53"/>
      <c r="J13" s="54"/>
      <c r="K13" s="54"/>
      <c r="L13" s="50"/>
      <c r="M13" s="51"/>
    </row>
    <row r="14" spans="1:12" s="58" customFormat="1" ht="18" customHeight="1">
      <c r="A14" s="658" t="s">
        <v>1</v>
      </c>
      <c r="B14" s="659" t="s">
        <v>2</v>
      </c>
      <c r="C14" s="658" t="s">
        <v>3</v>
      </c>
      <c r="D14" s="55" t="s">
        <v>4</v>
      </c>
      <c r="E14" s="662" t="s">
        <v>42</v>
      </c>
      <c r="F14" s="663"/>
      <c r="G14" s="663"/>
      <c r="H14" s="663"/>
      <c r="I14" s="664"/>
      <c r="J14" s="56" t="s">
        <v>35</v>
      </c>
      <c r="K14" s="57" t="s">
        <v>57</v>
      </c>
      <c r="L14" s="57" t="s">
        <v>6</v>
      </c>
    </row>
    <row r="15" spans="1:12" s="58" customFormat="1" ht="18" customHeight="1">
      <c r="A15" s="658"/>
      <c r="B15" s="671"/>
      <c r="C15" s="658"/>
      <c r="D15" s="59" t="s">
        <v>5</v>
      </c>
      <c r="E15" s="582">
        <v>2566</v>
      </c>
      <c r="F15" s="582">
        <v>2567</v>
      </c>
      <c r="G15" s="582">
        <v>2568</v>
      </c>
      <c r="H15" s="582">
        <v>2569</v>
      </c>
      <c r="I15" s="582">
        <v>2570</v>
      </c>
      <c r="J15" s="61" t="s">
        <v>36</v>
      </c>
      <c r="K15" s="62" t="s">
        <v>56</v>
      </c>
      <c r="L15" s="62" t="s">
        <v>7</v>
      </c>
    </row>
    <row r="16" spans="1:12" s="8" customFormat="1" ht="18" customHeight="1">
      <c r="A16" s="3">
        <v>1</v>
      </c>
      <c r="B16" s="68" t="s">
        <v>346</v>
      </c>
      <c r="C16" s="105" t="s">
        <v>145</v>
      </c>
      <c r="D16" s="162" t="s">
        <v>349</v>
      </c>
      <c r="E16" s="469">
        <v>150000</v>
      </c>
      <c r="F16" s="469">
        <v>150000</v>
      </c>
      <c r="G16" s="469">
        <v>150000</v>
      </c>
      <c r="H16" s="469">
        <v>0</v>
      </c>
      <c r="I16" s="469">
        <v>0</v>
      </c>
      <c r="J16" s="568" t="s">
        <v>44</v>
      </c>
      <c r="K16" s="71" t="s">
        <v>9</v>
      </c>
      <c r="L16" s="5" t="s">
        <v>43</v>
      </c>
    </row>
    <row r="17" spans="1:12" s="8" customFormat="1" ht="18" customHeight="1">
      <c r="A17" s="9"/>
      <c r="B17" s="366" t="s">
        <v>347</v>
      </c>
      <c r="C17" s="106" t="s">
        <v>198</v>
      </c>
      <c r="D17" s="163" t="s">
        <v>350</v>
      </c>
      <c r="E17" s="472"/>
      <c r="F17" s="471"/>
      <c r="G17" s="281"/>
      <c r="H17" s="281"/>
      <c r="I17" s="281"/>
      <c r="J17" s="473" t="s">
        <v>154</v>
      </c>
      <c r="K17" s="75" t="s">
        <v>14</v>
      </c>
      <c r="L17" s="10"/>
    </row>
    <row r="18" spans="1:12" s="8" customFormat="1" ht="18" customHeight="1">
      <c r="A18" s="9"/>
      <c r="B18" s="17" t="s">
        <v>348</v>
      </c>
      <c r="C18" s="106" t="s">
        <v>197</v>
      </c>
      <c r="D18" s="163" t="s">
        <v>351</v>
      </c>
      <c r="E18" s="472"/>
      <c r="F18" s="471"/>
      <c r="G18" s="281"/>
      <c r="H18" s="281"/>
      <c r="I18" s="281"/>
      <c r="J18" s="473"/>
      <c r="K18" s="75"/>
      <c r="L18" s="10"/>
    </row>
    <row r="19" spans="1:12" s="8" customFormat="1" ht="18" customHeight="1">
      <c r="A19" s="9"/>
      <c r="B19" s="78"/>
      <c r="C19" s="76"/>
      <c r="D19" s="166"/>
      <c r="E19" s="457"/>
      <c r="F19" s="456"/>
      <c r="G19" s="455"/>
      <c r="H19" s="455"/>
      <c r="I19" s="455"/>
      <c r="J19" s="456"/>
      <c r="K19" s="77"/>
      <c r="L19" s="67"/>
    </row>
    <row r="20" spans="1:12" s="8" customFormat="1" ht="18" customHeight="1">
      <c r="A20" s="21">
        <v>2</v>
      </c>
      <c r="B20" s="32" t="s">
        <v>352</v>
      </c>
      <c r="C20" s="388" t="s">
        <v>10</v>
      </c>
      <c r="D20" s="5" t="s">
        <v>375</v>
      </c>
      <c r="E20" s="469">
        <v>40000</v>
      </c>
      <c r="F20" s="469">
        <v>40000</v>
      </c>
      <c r="G20" s="469">
        <v>40000</v>
      </c>
      <c r="H20" s="469" t="s">
        <v>11</v>
      </c>
      <c r="I20" s="469" t="s">
        <v>11</v>
      </c>
      <c r="J20" s="569" t="s">
        <v>44</v>
      </c>
      <c r="K20" s="71" t="s">
        <v>9</v>
      </c>
      <c r="L20" s="5" t="s">
        <v>43</v>
      </c>
    </row>
    <row r="21" spans="1:13" ht="18" customHeight="1">
      <c r="A21" s="376"/>
      <c r="B21" s="8" t="s">
        <v>359</v>
      </c>
      <c r="C21" s="390" t="s">
        <v>321</v>
      </c>
      <c r="D21" s="10"/>
      <c r="E21" s="471"/>
      <c r="F21" s="471"/>
      <c r="G21" s="472"/>
      <c r="H21" s="471"/>
      <c r="I21" s="471"/>
      <c r="J21" s="474" t="s">
        <v>45</v>
      </c>
      <c r="K21" s="75" t="s">
        <v>14</v>
      </c>
      <c r="L21" s="10"/>
      <c r="M21" s="8"/>
    </row>
    <row r="22" spans="1:13" ht="18" customHeight="1">
      <c r="A22" s="14"/>
      <c r="B22" s="13"/>
      <c r="C22" s="282" t="s">
        <v>353</v>
      </c>
      <c r="D22" s="380"/>
      <c r="E22" s="480"/>
      <c r="F22" s="480"/>
      <c r="G22" s="479"/>
      <c r="H22" s="480"/>
      <c r="I22" s="480"/>
      <c r="J22" s="567"/>
      <c r="K22" s="77"/>
      <c r="L22" s="437"/>
      <c r="M22" s="8"/>
    </row>
    <row r="23" spans="1:13" ht="18" customHeight="1">
      <c r="A23" s="3">
        <v>3</v>
      </c>
      <c r="B23" s="32" t="s">
        <v>158</v>
      </c>
      <c r="C23" s="105" t="s">
        <v>145</v>
      </c>
      <c r="D23" s="162" t="s">
        <v>301</v>
      </c>
      <c r="E23" s="469">
        <v>0</v>
      </c>
      <c r="F23" s="469">
        <v>1650000</v>
      </c>
      <c r="G23" s="469">
        <v>1650000</v>
      </c>
      <c r="H23" s="469">
        <v>1650000</v>
      </c>
      <c r="I23" s="469">
        <v>1650000</v>
      </c>
      <c r="J23" s="568" t="s">
        <v>44</v>
      </c>
      <c r="K23" s="71" t="s">
        <v>169</v>
      </c>
      <c r="L23" s="386" t="s">
        <v>43</v>
      </c>
      <c r="M23" s="8"/>
    </row>
    <row r="24" spans="1:13" ht="18" customHeight="1">
      <c r="A24" s="9"/>
      <c r="B24" s="160" t="s">
        <v>184</v>
      </c>
      <c r="C24" s="106" t="s">
        <v>146</v>
      </c>
      <c r="D24" s="163" t="s">
        <v>379</v>
      </c>
      <c r="E24" s="471"/>
      <c r="F24" s="476"/>
      <c r="G24" s="476"/>
      <c r="H24" s="476"/>
      <c r="I24" s="471"/>
      <c r="J24" s="473" t="s">
        <v>154</v>
      </c>
      <c r="K24" s="75" t="s">
        <v>166</v>
      </c>
      <c r="L24" s="436"/>
      <c r="M24" s="8"/>
    </row>
    <row r="25" spans="1:13" ht="18" customHeight="1">
      <c r="A25" s="9"/>
      <c r="B25" s="4" t="s">
        <v>236</v>
      </c>
      <c r="C25" s="106" t="s">
        <v>198</v>
      </c>
      <c r="D25" s="163" t="s">
        <v>351</v>
      </c>
      <c r="E25" s="471"/>
      <c r="F25" s="476"/>
      <c r="G25" s="476"/>
      <c r="H25" s="476"/>
      <c r="I25" s="471"/>
      <c r="J25" s="471"/>
      <c r="K25" s="75" t="s">
        <v>167</v>
      </c>
      <c r="L25" s="436"/>
      <c r="M25" s="8"/>
    </row>
    <row r="26" spans="1:13" ht="18" customHeight="1">
      <c r="A26" s="9"/>
      <c r="B26" s="4" t="s">
        <v>378</v>
      </c>
      <c r="C26" s="106" t="s">
        <v>197</v>
      </c>
      <c r="D26" s="163"/>
      <c r="E26" s="471"/>
      <c r="F26" s="476"/>
      <c r="G26" s="476"/>
      <c r="H26" s="476"/>
      <c r="I26" s="471"/>
      <c r="J26" s="471"/>
      <c r="K26" s="75" t="s">
        <v>148</v>
      </c>
      <c r="L26" s="436"/>
      <c r="M26" s="8"/>
    </row>
    <row r="27" spans="1:13" ht="18" customHeight="1">
      <c r="A27" s="9"/>
      <c r="B27" s="4"/>
      <c r="C27" s="106"/>
      <c r="D27" s="163"/>
      <c r="E27" s="471"/>
      <c r="F27" s="476"/>
      <c r="G27" s="476"/>
      <c r="H27" s="476"/>
      <c r="I27" s="471"/>
      <c r="J27" s="471"/>
      <c r="K27" s="75" t="s">
        <v>168</v>
      </c>
      <c r="L27" s="436"/>
      <c r="M27" s="8"/>
    </row>
    <row r="28" spans="1:13" ht="20.25" customHeight="1" thickBot="1">
      <c r="A28" s="655" t="s">
        <v>0</v>
      </c>
      <c r="B28" s="655"/>
      <c r="C28" s="655"/>
      <c r="D28" s="655"/>
      <c r="E28" s="454">
        <f>SUM(E16:E27)</f>
        <v>190000</v>
      </c>
      <c r="F28" s="454">
        <f>SUM(F16:F27)</f>
        <v>1840000</v>
      </c>
      <c r="G28" s="454">
        <f>SUM(G16:G27)</f>
        <v>1840000</v>
      </c>
      <c r="H28" s="454">
        <f>SUM(H16:H27)</f>
        <v>1650000</v>
      </c>
      <c r="I28" s="454">
        <f>SUM(I16:I27)</f>
        <v>1650000</v>
      </c>
      <c r="J28" s="454"/>
      <c r="K28" s="446">
        <f>SUM(E28:J28)</f>
        <v>7170000</v>
      </c>
      <c r="L28" s="431"/>
      <c r="M28" s="91"/>
    </row>
    <row r="29" spans="1:13" ht="18" customHeight="1" thickTop="1">
      <c r="A29" s="92"/>
      <c r="B29" s="92"/>
      <c r="C29" s="92"/>
      <c r="D29" s="92"/>
      <c r="E29" s="93"/>
      <c r="F29" s="93"/>
      <c r="G29" s="93"/>
      <c r="H29" s="93"/>
      <c r="I29" s="93"/>
      <c r="J29" s="94"/>
      <c r="K29" s="95"/>
      <c r="L29" s="95"/>
      <c r="M29" s="91"/>
    </row>
    <row r="30" spans="1:13" ht="18" customHeight="1">
      <c r="A30" s="23"/>
      <c r="B30" s="23"/>
      <c r="E30" s="23"/>
      <c r="F30" s="23"/>
      <c r="G30" s="23"/>
      <c r="H30" s="23"/>
      <c r="I30" s="23"/>
      <c r="J30" s="23"/>
      <c r="K30" s="23"/>
      <c r="L30" s="441">
        <v>1</v>
      </c>
      <c r="M30" s="91"/>
    </row>
    <row r="31" spans="1:13" ht="18" customHeight="1">
      <c r="A31" s="23"/>
      <c r="B31" s="23"/>
      <c r="E31" s="23"/>
      <c r="F31" s="23"/>
      <c r="G31" s="23"/>
      <c r="H31" s="23"/>
      <c r="I31" s="23"/>
      <c r="J31" s="23"/>
      <c r="K31" s="23"/>
      <c r="L31" s="23"/>
      <c r="M31" s="91"/>
    </row>
    <row r="32" spans="1:13" ht="18" customHeight="1">
      <c r="A32" s="23"/>
      <c r="B32" s="23"/>
      <c r="E32" s="23"/>
      <c r="F32" s="23"/>
      <c r="G32" s="23"/>
      <c r="H32" s="23"/>
      <c r="I32" s="23"/>
      <c r="J32" s="23"/>
      <c r="K32" s="23"/>
      <c r="L32" s="23"/>
      <c r="M32" s="91"/>
    </row>
    <row r="33" spans="1:12" s="8" customFormat="1" ht="18" customHeight="1">
      <c r="A33" s="42"/>
      <c r="B33" s="39" t="s">
        <v>41</v>
      </c>
      <c r="C33" s="39"/>
      <c r="D33" s="39"/>
      <c r="E33" s="40"/>
      <c r="F33" s="40"/>
      <c r="G33" s="40"/>
      <c r="H33" s="40"/>
      <c r="I33" s="40"/>
      <c r="J33" s="41"/>
      <c r="K33" s="41"/>
      <c r="L33" s="39"/>
    </row>
    <row r="34" spans="1:12" s="8" customFormat="1" ht="18" customHeight="1">
      <c r="A34" s="50"/>
      <c r="B34" s="38" t="s">
        <v>157</v>
      </c>
      <c r="C34" s="51"/>
      <c r="D34" s="51" t="s">
        <v>183</v>
      </c>
      <c r="E34" s="52"/>
      <c r="F34" s="52"/>
      <c r="G34" s="52"/>
      <c r="H34" s="52"/>
      <c r="I34" s="53"/>
      <c r="J34" s="54"/>
      <c r="K34" s="54"/>
      <c r="L34" s="50"/>
    </row>
    <row r="35" spans="1:12" s="8" customFormat="1" ht="18" customHeight="1">
      <c r="A35" s="658" t="s">
        <v>1</v>
      </c>
      <c r="B35" s="659" t="s">
        <v>2</v>
      </c>
      <c r="C35" s="658" t="s">
        <v>3</v>
      </c>
      <c r="D35" s="55" t="s">
        <v>4</v>
      </c>
      <c r="E35" s="662" t="s">
        <v>42</v>
      </c>
      <c r="F35" s="663"/>
      <c r="G35" s="663"/>
      <c r="H35" s="663"/>
      <c r="I35" s="664"/>
      <c r="J35" s="56" t="s">
        <v>35</v>
      </c>
      <c r="K35" s="57" t="s">
        <v>57</v>
      </c>
      <c r="L35" s="57" t="s">
        <v>6</v>
      </c>
    </row>
    <row r="36" spans="1:12" s="8" customFormat="1" ht="18" customHeight="1">
      <c r="A36" s="659"/>
      <c r="B36" s="660"/>
      <c r="C36" s="659"/>
      <c r="D36" s="276" t="s">
        <v>5</v>
      </c>
      <c r="E36" s="582">
        <v>2566</v>
      </c>
      <c r="F36" s="582">
        <v>2567</v>
      </c>
      <c r="G36" s="582">
        <v>2568</v>
      </c>
      <c r="H36" s="582">
        <v>2569</v>
      </c>
      <c r="I36" s="582">
        <v>2570</v>
      </c>
      <c r="J36" s="278" t="s">
        <v>36</v>
      </c>
      <c r="K36" s="279" t="s">
        <v>56</v>
      </c>
      <c r="L36" s="279" t="s">
        <v>7</v>
      </c>
    </row>
    <row r="37" spans="1:12" s="8" customFormat="1" ht="18" customHeight="1">
      <c r="A37" s="21">
        <v>4</v>
      </c>
      <c r="B37" s="68" t="s">
        <v>256</v>
      </c>
      <c r="C37" s="105" t="s">
        <v>145</v>
      </c>
      <c r="D37" s="164" t="s">
        <v>436</v>
      </c>
      <c r="E37" s="469">
        <v>90000</v>
      </c>
      <c r="F37" s="469">
        <v>90000</v>
      </c>
      <c r="G37" s="469">
        <v>90000</v>
      </c>
      <c r="H37" s="469">
        <v>90000</v>
      </c>
      <c r="I37" s="469">
        <v>90000</v>
      </c>
      <c r="J37" s="568" t="s">
        <v>44</v>
      </c>
      <c r="K37" s="71" t="s">
        <v>169</v>
      </c>
      <c r="L37" s="72" t="s">
        <v>43</v>
      </c>
    </row>
    <row r="38" spans="1:12" s="8" customFormat="1" ht="18" customHeight="1">
      <c r="A38" s="619"/>
      <c r="B38" s="160" t="s">
        <v>437</v>
      </c>
      <c r="C38" s="106" t="s">
        <v>146</v>
      </c>
      <c r="D38" s="165" t="s">
        <v>540</v>
      </c>
      <c r="E38" s="472"/>
      <c r="F38" s="471"/>
      <c r="G38" s="281"/>
      <c r="H38" s="281"/>
      <c r="I38" s="281"/>
      <c r="J38" s="473" t="s">
        <v>154</v>
      </c>
      <c r="K38" s="75" t="s">
        <v>166</v>
      </c>
      <c r="L38" s="20"/>
    </row>
    <row r="39" spans="1:12" s="8" customFormat="1" ht="18" customHeight="1">
      <c r="A39" s="73"/>
      <c r="B39" s="17" t="s">
        <v>435</v>
      </c>
      <c r="C39" s="106" t="s">
        <v>147</v>
      </c>
      <c r="D39" s="163" t="s">
        <v>309</v>
      </c>
      <c r="E39" s="472"/>
      <c r="F39" s="471"/>
      <c r="G39" s="281"/>
      <c r="H39" s="281"/>
      <c r="I39" s="281"/>
      <c r="J39" s="473"/>
      <c r="K39" s="75" t="s">
        <v>167</v>
      </c>
      <c r="L39" s="20"/>
    </row>
    <row r="40" spans="1:12" s="8" customFormat="1" ht="18" customHeight="1">
      <c r="A40" s="73"/>
      <c r="B40" s="17"/>
      <c r="C40" s="106" t="s">
        <v>148</v>
      </c>
      <c r="D40" s="165"/>
      <c r="E40" s="472"/>
      <c r="F40" s="471"/>
      <c r="G40" s="281"/>
      <c r="H40" s="281"/>
      <c r="I40" s="281"/>
      <c r="J40" s="473"/>
      <c r="K40" s="75" t="s">
        <v>148</v>
      </c>
      <c r="L40" s="20"/>
    </row>
    <row r="41" spans="1:12" s="8" customFormat="1" ht="18" customHeight="1">
      <c r="A41" s="24"/>
      <c r="B41" s="78"/>
      <c r="C41" s="282" t="s">
        <v>149</v>
      </c>
      <c r="D41" s="365"/>
      <c r="E41" s="479"/>
      <c r="F41" s="480"/>
      <c r="G41" s="458"/>
      <c r="H41" s="458"/>
      <c r="I41" s="458"/>
      <c r="J41" s="456"/>
      <c r="K41" s="77" t="s">
        <v>168</v>
      </c>
      <c r="L41" s="16"/>
    </row>
    <row r="42" spans="1:12" s="8" customFormat="1" ht="18" customHeight="1">
      <c r="A42" s="73">
        <v>5</v>
      </c>
      <c r="B42" s="4" t="s">
        <v>251</v>
      </c>
      <c r="C42" s="346" t="s">
        <v>247</v>
      </c>
      <c r="D42" s="276" t="s">
        <v>28</v>
      </c>
      <c r="E42" s="471">
        <v>500000</v>
      </c>
      <c r="F42" s="471">
        <v>500000</v>
      </c>
      <c r="G42" s="471">
        <v>500000</v>
      </c>
      <c r="H42" s="471">
        <v>500000</v>
      </c>
      <c r="I42" s="471">
        <v>500000</v>
      </c>
      <c r="J42" s="579" t="s">
        <v>249</v>
      </c>
      <c r="K42" s="75" t="s">
        <v>255</v>
      </c>
      <c r="L42" s="20" t="s">
        <v>43</v>
      </c>
    </row>
    <row r="43" spans="1:12" s="8" customFormat="1" ht="18" customHeight="1">
      <c r="A43" s="73"/>
      <c r="B43" s="285" t="s">
        <v>245</v>
      </c>
      <c r="C43" s="346" t="s">
        <v>248</v>
      </c>
      <c r="D43" s="276"/>
      <c r="E43" s="577"/>
      <c r="F43" s="578"/>
      <c r="G43" s="578"/>
      <c r="H43" s="578"/>
      <c r="I43" s="577"/>
      <c r="J43" s="579" t="s">
        <v>250</v>
      </c>
      <c r="K43" s="399" t="s">
        <v>252</v>
      </c>
      <c r="L43" s="381"/>
    </row>
    <row r="44" spans="1:12" s="8" customFormat="1" ht="18" customHeight="1">
      <c r="A44" s="73"/>
      <c r="B44" s="160" t="s">
        <v>246</v>
      </c>
      <c r="C44" s="382"/>
      <c r="D44" s="276"/>
      <c r="E44" s="577"/>
      <c r="F44" s="578"/>
      <c r="G44" s="578"/>
      <c r="H44" s="578"/>
      <c r="I44" s="577"/>
      <c r="J44" s="578"/>
      <c r="K44" s="399" t="s">
        <v>253</v>
      </c>
      <c r="L44" s="381"/>
    </row>
    <row r="45" spans="1:12" s="8" customFormat="1" ht="18" customHeight="1">
      <c r="A45" s="73"/>
      <c r="B45" s="331"/>
      <c r="C45" s="384"/>
      <c r="D45" s="59"/>
      <c r="E45" s="573"/>
      <c r="F45" s="348"/>
      <c r="G45" s="348"/>
      <c r="H45" s="348"/>
      <c r="I45" s="573"/>
      <c r="J45" s="348"/>
      <c r="K45" s="327" t="s">
        <v>254</v>
      </c>
      <c r="L45" s="385"/>
    </row>
    <row r="46" spans="1:12" s="8" customFormat="1" ht="18" customHeight="1">
      <c r="A46" s="21">
        <v>6</v>
      </c>
      <c r="B46" s="4" t="s">
        <v>360</v>
      </c>
      <c r="C46" s="106" t="s">
        <v>237</v>
      </c>
      <c r="D46" s="276" t="s">
        <v>28</v>
      </c>
      <c r="E46" s="471">
        <v>300000</v>
      </c>
      <c r="F46" s="471">
        <v>300000</v>
      </c>
      <c r="G46" s="471">
        <v>300000</v>
      </c>
      <c r="H46" s="471">
        <v>300000</v>
      </c>
      <c r="I46" s="471">
        <v>300000</v>
      </c>
      <c r="J46" s="473" t="s">
        <v>243</v>
      </c>
      <c r="K46" s="26" t="s">
        <v>240</v>
      </c>
      <c r="L46" s="20" t="s">
        <v>43</v>
      </c>
    </row>
    <row r="47" spans="1:12" s="8" customFormat="1" ht="18" customHeight="1">
      <c r="A47" s="73"/>
      <c r="B47" s="160" t="s">
        <v>363</v>
      </c>
      <c r="C47" s="106" t="s">
        <v>238</v>
      </c>
      <c r="D47" s="165"/>
      <c r="E47" s="472"/>
      <c r="F47" s="471"/>
      <c r="G47" s="281"/>
      <c r="H47" s="281"/>
      <c r="I47" s="281"/>
      <c r="J47" s="473" t="s">
        <v>244</v>
      </c>
      <c r="K47" s="75" t="s">
        <v>242</v>
      </c>
      <c r="L47" s="20"/>
    </row>
    <row r="48" spans="1:12" s="8" customFormat="1" ht="18" customHeight="1">
      <c r="A48" s="73"/>
      <c r="B48" s="4"/>
      <c r="C48" s="106" t="s">
        <v>239</v>
      </c>
      <c r="D48" s="163"/>
      <c r="E48" s="472"/>
      <c r="F48" s="471"/>
      <c r="G48" s="281"/>
      <c r="H48" s="281"/>
      <c r="I48" s="281"/>
      <c r="J48" s="473" t="s">
        <v>45</v>
      </c>
      <c r="K48" s="75" t="s">
        <v>241</v>
      </c>
      <c r="L48" s="20"/>
    </row>
    <row r="49" spans="1:12" s="8" customFormat="1" ht="18" customHeight="1">
      <c r="A49" s="24"/>
      <c r="B49" s="78"/>
      <c r="C49" s="76"/>
      <c r="D49" s="166"/>
      <c r="E49" s="457"/>
      <c r="F49" s="456"/>
      <c r="G49" s="455"/>
      <c r="H49" s="455"/>
      <c r="I49" s="455"/>
      <c r="J49" s="456"/>
      <c r="K49" s="380"/>
      <c r="L49" s="16"/>
    </row>
    <row r="50" spans="1:12" s="8" customFormat="1" ht="18" customHeight="1">
      <c r="A50" s="21">
        <v>7</v>
      </c>
      <c r="B50" s="32" t="s">
        <v>361</v>
      </c>
      <c r="C50" s="105" t="s">
        <v>145</v>
      </c>
      <c r="D50" s="164" t="s">
        <v>420</v>
      </c>
      <c r="E50" s="469">
        <v>0</v>
      </c>
      <c r="F50" s="469">
        <v>3500000</v>
      </c>
      <c r="G50" s="469">
        <v>3500000</v>
      </c>
      <c r="H50" s="469">
        <v>3500000</v>
      </c>
      <c r="I50" s="469">
        <v>3500000</v>
      </c>
      <c r="J50" s="568" t="s">
        <v>44</v>
      </c>
      <c r="K50" s="71" t="s">
        <v>9</v>
      </c>
      <c r="L50" s="72" t="s">
        <v>43</v>
      </c>
    </row>
    <row r="51" spans="1:12" s="8" customFormat="1" ht="18" customHeight="1">
      <c r="A51" s="73"/>
      <c r="B51" s="160" t="s">
        <v>362</v>
      </c>
      <c r="C51" s="106" t="s">
        <v>146</v>
      </c>
      <c r="D51" s="165" t="s">
        <v>417</v>
      </c>
      <c r="E51" s="472"/>
      <c r="F51" s="471"/>
      <c r="G51" s="281"/>
      <c r="H51" s="281"/>
      <c r="I51" s="281"/>
      <c r="J51" s="473" t="s">
        <v>154</v>
      </c>
      <c r="K51" s="75" t="s">
        <v>14</v>
      </c>
      <c r="L51" s="20"/>
    </row>
    <row r="52" spans="1:12" s="8" customFormat="1" ht="18" customHeight="1">
      <c r="A52" s="73"/>
      <c r="B52" s="4" t="s">
        <v>465</v>
      </c>
      <c r="C52" s="106" t="s">
        <v>198</v>
      </c>
      <c r="D52" s="163" t="s">
        <v>418</v>
      </c>
      <c r="E52" s="472"/>
      <c r="F52" s="471"/>
      <c r="G52" s="281"/>
      <c r="H52" s="281"/>
      <c r="I52" s="281"/>
      <c r="J52" s="473"/>
      <c r="K52" s="75"/>
      <c r="L52" s="20"/>
    </row>
    <row r="53" spans="1:12" s="8" customFormat="1" ht="18" customHeight="1">
      <c r="A53" s="73"/>
      <c r="B53" s="17"/>
      <c r="C53" s="106" t="s">
        <v>197</v>
      </c>
      <c r="D53" s="165"/>
      <c r="E53" s="472"/>
      <c r="F53" s="471"/>
      <c r="G53" s="281"/>
      <c r="H53" s="281"/>
      <c r="I53" s="281"/>
      <c r="J53" s="473"/>
      <c r="K53" s="75"/>
      <c r="L53" s="20"/>
    </row>
    <row r="54" spans="1:12" s="8" customFormat="1" ht="18" customHeight="1">
      <c r="A54" s="24"/>
      <c r="B54" s="78"/>
      <c r="C54" s="76"/>
      <c r="D54" s="166"/>
      <c r="E54" s="457"/>
      <c r="F54" s="456"/>
      <c r="G54" s="455"/>
      <c r="H54" s="455"/>
      <c r="I54" s="455"/>
      <c r="J54" s="456"/>
      <c r="K54" s="77"/>
      <c r="L54" s="16"/>
    </row>
    <row r="55" spans="1:13" ht="18" customHeight="1" thickBot="1">
      <c r="A55" s="655" t="s">
        <v>0</v>
      </c>
      <c r="B55" s="655"/>
      <c r="C55" s="655"/>
      <c r="D55" s="655"/>
      <c r="E55" s="454">
        <f>SUM(E37:E54)</f>
        <v>890000</v>
      </c>
      <c r="F55" s="454">
        <f>SUM(F37:F54)</f>
        <v>4390000</v>
      </c>
      <c r="G55" s="454">
        <f>SUM(G37:G54)</f>
        <v>4390000</v>
      </c>
      <c r="H55" s="454">
        <f>SUM(H37:H54)</f>
        <v>4390000</v>
      </c>
      <c r="I55" s="454">
        <f>SUM(I37:I54)</f>
        <v>4390000</v>
      </c>
      <c r="J55" s="454"/>
      <c r="K55" s="446">
        <f>SUM(E55:J55)</f>
        <v>18450000</v>
      </c>
      <c r="L55" s="392"/>
      <c r="M55" s="8"/>
    </row>
    <row r="56" spans="1:13" ht="18" customHeight="1" thickTop="1">
      <c r="A56" s="404"/>
      <c r="B56" s="92"/>
      <c r="C56" s="92"/>
      <c r="D56" s="92"/>
      <c r="E56" s="93"/>
      <c r="F56" s="93"/>
      <c r="G56" s="93"/>
      <c r="H56" s="93"/>
      <c r="I56" s="93"/>
      <c r="J56" s="94"/>
      <c r="K56" s="95"/>
      <c r="L56" s="95"/>
      <c r="M56" s="8"/>
    </row>
    <row r="57" spans="1:13" ht="18" customHeight="1">
      <c r="A57" s="382"/>
      <c r="B57" s="92"/>
      <c r="C57" s="92"/>
      <c r="D57" s="92"/>
      <c r="E57" s="93"/>
      <c r="F57" s="93"/>
      <c r="G57" s="93"/>
      <c r="H57" s="93"/>
      <c r="I57" s="93"/>
      <c r="J57" s="94"/>
      <c r="K57" s="95"/>
      <c r="L57" s="95"/>
      <c r="M57" s="8"/>
    </row>
    <row r="58" spans="1:12" s="8" customFormat="1" ht="18" customHeight="1">
      <c r="A58" s="382"/>
      <c r="B58" s="92"/>
      <c r="C58" s="92"/>
      <c r="D58" s="92"/>
      <c r="E58" s="93"/>
      <c r="F58" s="93"/>
      <c r="G58" s="93"/>
      <c r="H58" s="93"/>
      <c r="I58" s="93"/>
      <c r="J58" s="94"/>
      <c r="K58" s="95"/>
      <c r="L58" s="95"/>
    </row>
    <row r="59" spans="1:12" s="8" customFormat="1" ht="18" customHeight="1">
      <c r="A59" s="382"/>
      <c r="B59" s="92"/>
      <c r="C59" s="92"/>
      <c r="D59" s="92"/>
      <c r="E59" s="93"/>
      <c r="F59" s="93"/>
      <c r="G59" s="93"/>
      <c r="H59" s="93"/>
      <c r="I59" s="93"/>
      <c r="J59" s="94"/>
      <c r="K59" s="95"/>
      <c r="L59" s="95"/>
    </row>
    <row r="60" spans="1:12" s="8" customFormat="1" ht="18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441">
        <v>2</v>
      </c>
    </row>
    <row r="61" spans="1:12" s="8" customFormat="1" ht="18" customHeight="1">
      <c r="A61" s="382"/>
      <c r="B61" s="92"/>
      <c r="C61" s="92"/>
      <c r="D61" s="92"/>
      <c r="E61" s="93"/>
      <c r="F61" s="93"/>
      <c r="G61" s="93"/>
      <c r="H61" s="93"/>
      <c r="I61" s="93"/>
      <c r="J61" s="94"/>
      <c r="K61" s="95"/>
      <c r="L61" s="95"/>
    </row>
    <row r="62" spans="1:13" ht="18" customHeight="1">
      <c r="A62" s="382"/>
      <c r="B62" s="92"/>
      <c r="C62" s="92"/>
      <c r="D62" s="92"/>
      <c r="E62" s="93"/>
      <c r="F62" s="93"/>
      <c r="G62" s="93"/>
      <c r="H62" s="93"/>
      <c r="I62" s="93"/>
      <c r="J62" s="94"/>
      <c r="K62" s="95"/>
      <c r="L62" s="95"/>
      <c r="M62" s="8"/>
    </row>
    <row r="63" spans="1:13" ht="18" customHeight="1">
      <c r="A63" s="404"/>
      <c r="B63" s="92"/>
      <c r="C63" s="92"/>
      <c r="D63" s="92"/>
      <c r="E63" s="93"/>
      <c r="F63" s="93"/>
      <c r="G63" s="93"/>
      <c r="H63" s="93"/>
      <c r="I63" s="93"/>
      <c r="J63" s="94"/>
      <c r="K63" s="95"/>
      <c r="L63" s="95"/>
      <c r="M63" s="8"/>
    </row>
    <row r="64" spans="1:13" ht="18" customHeight="1">
      <c r="A64" s="9"/>
      <c r="B64" s="39" t="s">
        <v>41</v>
      </c>
      <c r="C64" s="39"/>
      <c r="D64" s="39"/>
      <c r="E64" s="40"/>
      <c r="F64" s="40"/>
      <c r="G64" s="40"/>
      <c r="H64" s="40"/>
      <c r="I64" s="40"/>
      <c r="J64" s="41"/>
      <c r="K64" s="41"/>
      <c r="L64" s="39"/>
      <c r="M64" s="8"/>
    </row>
    <row r="65" spans="1:13" ht="18" customHeight="1">
      <c r="A65" s="9"/>
      <c r="B65" s="38" t="s">
        <v>157</v>
      </c>
      <c r="C65" s="51"/>
      <c r="D65" s="51" t="s">
        <v>183</v>
      </c>
      <c r="E65" s="52"/>
      <c r="F65" s="52"/>
      <c r="G65" s="52"/>
      <c r="H65" s="52"/>
      <c r="I65" s="53"/>
      <c r="J65" s="54"/>
      <c r="K65" s="54"/>
      <c r="L65" s="50"/>
      <c r="M65" s="8"/>
    </row>
    <row r="66" spans="1:13" ht="18" customHeight="1">
      <c r="A66" s="658" t="s">
        <v>1</v>
      </c>
      <c r="B66" s="659" t="s">
        <v>2</v>
      </c>
      <c r="C66" s="658" t="s">
        <v>3</v>
      </c>
      <c r="D66" s="55" t="s">
        <v>4</v>
      </c>
      <c r="E66" s="662" t="s">
        <v>42</v>
      </c>
      <c r="F66" s="663"/>
      <c r="G66" s="663"/>
      <c r="H66" s="663"/>
      <c r="I66" s="664"/>
      <c r="J66" s="56" t="s">
        <v>35</v>
      </c>
      <c r="K66" s="57" t="s">
        <v>57</v>
      </c>
      <c r="L66" s="57" t="s">
        <v>6</v>
      </c>
      <c r="M66" s="8"/>
    </row>
    <row r="67" spans="1:13" ht="18" customHeight="1">
      <c r="A67" s="658"/>
      <c r="B67" s="671"/>
      <c r="C67" s="658"/>
      <c r="D67" s="59" t="s">
        <v>5</v>
      </c>
      <c r="E67" s="582">
        <v>2566</v>
      </c>
      <c r="F67" s="582">
        <v>2567</v>
      </c>
      <c r="G67" s="582">
        <v>2568</v>
      </c>
      <c r="H67" s="582">
        <v>2569</v>
      </c>
      <c r="I67" s="582">
        <v>2570</v>
      </c>
      <c r="J67" s="61" t="s">
        <v>36</v>
      </c>
      <c r="K67" s="62" t="s">
        <v>56</v>
      </c>
      <c r="L67" s="62" t="s">
        <v>7</v>
      </c>
      <c r="M67" s="8"/>
    </row>
    <row r="68" spans="1:13" ht="18" customHeight="1">
      <c r="A68" s="21">
        <v>8</v>
      </c>
      <c r="B68" s="68" t="s">
        <v>256</v>
      </c>
      <c r="C68" s="105" t="s">
        <v>145</v>
      </c>
      <c r="D68" s="400" t="s">
        <v>439</v>
      </c>
      <c r="E68" s="469">
        <v>0</v>
      </c>
      <c r="F68" s="469">
        <v>1600000</v>
      </c>
      <c r="G68" s="469">
        <v>1600000</v>
      </c>
      <c r="H68" s="469">
        <v>1600000</v>
      </c>
      <c r="I68" s="469">
        <v>1600000</v>
      </c>
      <c r="J68" s="568" t="s">
        <v>44</v>
      </c>
      <c r="K68" s="162" t="s">
        <v>169</v>
      </c>
      <c r="L68" s="72" t="s">
        <v>43</v>
      </c>
      <c r="M68" s="8"/>
    </row>
    <row r="69" spans="1:13" ht="18" customHeight="1">
      <c r="A69" s="73"/>
      <c r="B69" s="160" t="s">
        <v>257</v>
      </c>
      <c r="C69" s="106" t="s">
        <v>146</v>
      </c>
      <c r="D69" s="401" t="s">
        <v>541</v>
      </c>
      <c r="E69" s="471"/>
      <c r="F69" s="471"/>
      <c r="G69" s="281"/>
      <c r="H69" s="281"/>
      <c r="I69" s="281"/>
      <c r="J69" s="473" t="s">
        <v>154</v>
      </c>
      <c r="K69" s="163" t="s">
        <v>166</v>
      </c>
      <c r="L69" s="20"/>
      <c r="M69" s="8"/>
    </row>
    <row r="70" spans="1:13" ht="18" customHeight="1">
      <c r="A70" s="73"/>
      <c r="B70" s="17" t="s">
        <v>438</v>
      </c>
      <c r="C70" s="106" t="s">
        <v>147</v>
      </c>
      <c r="D70" s="401" t="s">
        <v>446</v>
      </c>
      <c r="E70" s="471"/>
      <c r="F70" s="471"/>
      <c r="G70" s="281"/>
      <c r="H70" s="281"/>
      <c r="I70" s="281"/>
      <c r="J70" s="473"/>
      <c r="K70" s="163" t="s">
        <v>167</v>
      </c>
      <c r="L70" s="20"/>
      <c r="M70" s="8"/>
    </row>
    <row r="71" spans="1:13" ht="18" customHeight="1">
      <c r="A71" s="73"/>
      <c r="B71" s="17" t="s">
        <v>246</v>
      </c>
      <c r="C71" s="106" t="s">
        <v>148</v>
      </c>
      <c r="D71" s="294"/>
      <c r="E71" s="471"/>
      <c r="F71" s="471"/>
      <c r="G71" s="281"/>
      <c r="H71" s="281"/>
      <c r="I71" s="281"/>
      <c r="J71" s="473"/>
      <c r="K71" s="163" t="s">
        <v>148</v>
      </c>
      <c r="L71" s="20"/>
      <c r="M71" s="8"/>
    </row>
    <row r="72" spans="1:13" ht="18" customHeight="1">
      <c r="A72" s="73"/>
      <c r="B72" s="17"/>
      <c r="C72" s="106" t="s">
        <v>149</v>
      </c>
      <c r="D72" s="294"/>
      <c r="E72" s="471"/>
      <c r="F72" s="471"/>
      <c r="G72" s="281"/>
      <c r="H72" s="281"/>
      <c r="I72" s="281"/>
      <c r="J72" s="473"/>
      <c r="K72" s="163" t="s">
        <v>168</v>
      </c>
      <c r="L72" s="20"/>
      <c r="M72" s="8"/>
    </row>
    <row r="73" spans="1:13" ht="18" customHeight="1">
      <c r="A73" s="285"/>
      <c r="B73" s="78"/>
      <c r="C73" s="76"/>
      <c r="D73" s="25"/>
      <c r="E73" s="456"/>
      <c r="F73" s="456"/>
      <c r="G73" s="455"/>
      <c r="H73" s="455"/>
      <c r="I73" s="455"/>
      <c r="J73" s="456"/>
      <c r="K73" s="380"/>
      <c r="L73" s="16"/>
      <c r="M73" s="8"/>
    </row>
    <row r="74" spans="1:13" ht="18" customHeight="1">
      <c r="A74" s="21">
        <v>9</v>
      </c>
      <c r="B74" s="32" t="s">
        <v>259</v>
      </c>
      <c r="C74" s="105" t="s">
        <v>145</v>
      </c>
      <c r="D74" s="164" t="s">
        <v>349</v>
      </c>
      <c r="E74" s="469">
        <v>80000</v>
      </c>
      <c r="F74" s="469">
        <v>80000</v>
      </c>
      <c r="G74" s="469">
        <v>80000</v>
      </c>
      <c r="H74" s="469" t="s">
        <v>11</v>
      </c>
      <c r="I74" s="469" t="s">
        <v>11</v>
      </c>
      <c r="J74" s="568" t="s">
        <v>44</v>
      </c>
      <c r="K74" s="162" t="s">
        <v>9</v>
      </c>
      <c r="L74" s="72" t="s">
        <v>43</v>
      </c>
      <c r="M74" s="8"/>
    </row>
    <row r="75" spans="1:13" ht="18" customHeight="1">
      <c r="A75" s="73"/>
      <c r="B75" s="160" t="s">
        <v>260</v>
      </c>
      <c r="C75" s="106" t="s">
        <v>146</v>
      </c>
      <c r="D75" s="165" t="s">
        <v>542</v>
      </c>
      <c r="E75" s="472"/>
      <c r="F75" s="471"/>
      <c r="G75" s="281"/>
      <c r="H75" s="281"/>
      <c r="I75" s="281"/>
      <c r="J75" s="473" t="s">
        <v>154</v>
      </c>
      <c r="K75" s="163" t="s">
        <v>14</v>
      </c>
      <c r="L75" s="20"/>
      <c r="M75" s="8"/>
    </row>
    <row r="76" spans="1:13" ht="18" customHeight="1">
      <c r="A76" s="73"/>
      <c r="B76" s="4" t="s">
        <v>246</v>
      </c>
      <c r="C76" s="106" t="s">
        <v>198</v>
      </c>
      <c r="D76" s="163" t="s">
        <v>163</v>
      </c>
      <c r="E76" s="472"/>
      <c r="F76" s="471"/>
      <c r="G76" s="281"/>
      <c r="H76" s="281"/>
      <c r="I76" s="281"/>
      <c r="J76" s="473"/>
      <c r="K76" s="163"/>
      <c r="L76" s="20"/>
      <c r="M76" s="8"/>
    </row>
    <row r="77" spans="1:13" ht="18" customHeight="1">
      <c r="A77" s="73"/>
      <c r="B77" s="4"/>
      <c r="C77" s="106" t="s">
        <v>200</v>
      </c>
      <c r="D77" s="165"/>
      <c r="E77" s="472"/>
      <c r="F77" s="471"/>
      <c r="G77" s="281"/>
      <c r="H77" s="281"/>
      <c r="I77" s="281"/>
      <c r="J77" s="473"/>
      <c r="K77" s="163"/>
      <c r="L77" s="20"/>
      <c r="M77" s="8"/>
    </row>
    <row r="78" spans="1:13" ht="18" customHeight="1">
      <c r="A78" s="24"/>
      <c r="B78" s="13"/>
      <c r="C78" s="76"/>
      <c r="D78" s="166"/>
      <c r="E78" s="457"/>
      <c r="F78" s="456"/>
      <c r="G78" s="455"/>
      <c r="H78" s="455"/>
      <c r="I78" s="455"/>
      <c r="J78" s="456"/>
      <c r="K78" s="380"/>
      <c r="L78" s="16"/>
      <c r="M78" s="8"/>
    </row>
    <row r="79" spans="1:13" ht="18" customHeight="1">
      <c r="A79" s="21">
        <v>10</v>
      </c>
      <c r="B79" s="17" t="s">
        <v>256</v>
      </c>
      <c r="C79" s="105" t="s">
        <v>145</v>
      </c>
      <c r="D79" s="164" t="s">
        <v>436</v>
      </c>
      <c r="E79" s="469">
        <v>0</v>
      </c>
      <c r="F79" s="469">
        <v>832000</v>
      </c>
      <c r="G79" s="469">
        <v>832000</v>
      </c>
      <c r="H79" s="469">
        <v>832000</v>
      </c>
      <c r="I79" s="469">
        <v>832000</v>
      </c>
      <c r="J79" s="568" t="s">
        <v>44</v>
      </c>
      <c r="K79" s="162" t="s">
        <v>169</v>
      </c>
      <c r="L79" s="72" t="s">
        <v>43</v>
      </c>
      <c r="M79" s="8"/>
    </row>
    <row r="80" spans="1:13" ht="18" customHeight="1">
      <c r="A80" s="619"/>
      <c r="B80" s="160" t="s">
        <v>466</v>
      </c>
      <c r="C80" s="106" t="s">
        <v>146</v>
      </c>
      <c r="D80" s="165" t="s">
        <v>543</v>
      </c>
      <c r="E80" s="472"/>
      <c r="F80" s="471"/>
      <c r="G80" s="281"/>
      <c r="H80" s="281"/>
      <c r="I80" s="281"/>
      <c r="J80" s="473" t="s">
        <v>154</v>
      </c>
      <c r="K80" s="163" t="s">
        <v>166</v>
      </c>
      <c r="L80" s="20"/>
      <c r="M80" s="8"/>
    </row>
    <row r="81" spans="1:13" ht="18" customHeight="1">
      <c r="A81" s="73"/>
      <c r="B81" s="17" t="s">
        <v>258</v>
      </c>
      <c r="C81" s="106" t="s">
        <v>147</v>
      </c>
      <c r="D81" s="163" t="s">
        <v>445</v>
      </c>
      <c r="E81" s="472"/>
      <c r="F81" s="471"/>
      <c r="G81" s="281"/>
      <c r="H81" s="281"/>
      <c r="I81" s="281"/>
      <c r="J81" s="473"/>
      <c r="K81" s="163" t="s">
        <v>167</v>
      </c>
      <c r="L81" s="20"/>
      <c r="M81" s="8"/>
    </row>
    <row r="82" spans="1:13" ht="18" customHeight="1">
      <c r="A82" s="73"/>
      <c r="B82" s="17"/>
      <c r="C82" s="106" t="s">
        <v>148</v>
      </c>
      <c r="D82" s="165"/>
      <c r="E82" s="472"/>
      <c r="F82" s="471"/>
      <c r="G82" s="281"/>
      <c r="H82" s="281"/>
      <c r="I82" s="281"/>
      <c r="J82" s="473"/>
      <c r="K82" s="163" t="s">
        <v>148</v>
      </c>
      <c r="L82" s="20"/>
      <c r="M82" s="8"/>
    </row>
    <row r="83" spans="1:13" ht="18" customHeight="1">
      <c r="A83" s="73"/>
      <c r="B83" s="17"/>
      <c r="C83" s="106" t="s">
        <v>149</v>
      </c>
      <c r="D83" s="365"/>
      <c r="E83" s="472"/>
      <c r="F83" s="471"/>
      <c r="G83" s="281"/>
      <c r="H83" s="281"/>
      <c r="I83" s="281"/>
      <c r="J83" s="473"/>
      <c r="K83" s="163" t="s">
        <v>168</v>
      </c>
      <c r="L83" s="20"/>
      <c r="M83" s="8"/>
    </row>
    <row r="84" spans="1:12" s="8" customFormat="1" ht="18" customHeight="1">
      <c r="A84" s="21">
        <v>11</v>
      </c>
      <c r="B84" s="32" t="s">
        <v>467</v>
      </c>
      <c r="C84" s="105" t="s">
        <v>145</v>
      </c>
      <c r="D84" s="164" t="s">
        <v>539</v>
      </c>
      <c r="E84" s="469">
        <v>50000</v>
      </c>
      <c r="F84" s="469">
        <v>50000</v>
      </c>
      <c r="G84" s="469">
        <v>50000</v>
      </c>
      <c r="H84" s="469" t="s">
        <v>11</v>
      </c>
      <c r="I84" s="469" t="s">
        <v>11</v>
      </c>
      <c r="J84" s="568" t="s">
        <v>44</v>
      </c>
      <c r="K84" s="162" t="s">
        <v>9</v>
      </c>
      <c r="L84" s="72" t="s">
        <v>43</v>
      </c>
    </row>
    <row r="85" spans="1:13" s="42" customFormat="1" ht="18" customHeight="1">
      <c r="A85" s="391"/>
      <c r="B85" s="160" t="s">
        <v>468</v>
      </c>
      <c r="C85" s="106" t="s">
        <v>146</v>
      </c>
      <c r="D85" s="165" t="s">
        <v>544</v>
      </c>
      <c r="E85" s="472"/>
      <c r="F85" s="471"/>
      <c r="G85" s="281"/>
      <c r="H85" s="281"/>
      <c r="I85" s="281"/>
      <c r="J85" s="473" t="s">
        <v>45</v>
      </c>
      <c r="K85" s="163" t="s">
        <v>14</v>
      </c>
      <c r="L85" s="20"/>
      <c r="M85" s="39"/>
    </row>
    <row r="86" spans="1:13" s="42" customFormat="1" ht="18" customHeight="1">
      <c r="A86" s="73"/>
      <c r="B86" s="4"/>
      <c r="C86" s="106" t="s">
        <v>198</v>
      </c>
      <c r="D86" s="163" t="s">
        <v>421</v>
      </c>
      <c r="E86" s="472"/>
      <c r="F86" s="471"/>
      <c r="G86" s="281"/>
      <c r="H86" s="281"/>
      <c r="I86" s="281"/>
      <c r="J86" s="473"/>
      <c r="K86" s="163"/>
      <c r="L86" s="20"/>
      <c r="M86" s="51"/>
    </row>
    <row r="87" spans="1:12" s="58" customFormat="1" ht="18" customHeight="1">
      <c r="A87" s="73"/>
      <c r="B87" s="17"/>
      <c r="C87" s="106" t="s">
        <v>200</v>
      </c>
      <c r="D87" s="165"/>
      <c r="E87" s="472"/>
      <c r="F87" s="471"/>
      <c r="G87" s="281"/>
      <c r="H87" s="281"/>
      <c r="I87" s="281"/>
      <c r="J87" s="473"/>
      <c r="K87" s="163"/>
      <c r="L87" s="20"/>
    </row>
    <row r="88" spans="1:12" s="58" customFormat="1" ht="18" customHeight="1">
      <c r="A88" s="24"/>
      <c r="B88" s="78"/>
      <c r="C88" s="282"/>
      <c r="D88" s="365"/>
      <c r="E88" s="479"/>
      <c r="F88" s="480"/>
      <c r="G88" s="458"/>
      <c r="H88" s="455"/>
      <c r="I88" s="455"/>
      <c r="J88" s="456"/>
      <c r="K88" s="380"/>
      <c r="L88" s="16"/>
    </row>
    <row r="89" spans="1:13" ht="18" customHeight="1" thickBot="1">
      <c r="A89" s="655" t="s">
        <v>0</v>
      </c>
      <c r="B89" s="655"/>
      <c r="C89" s="655"/>
      <c r="D89" s="655"/>
      <c r="E89" s="454">
        <f>SUM(E68:E88)</f>
        <v>130000</v>
      </c>
      <c r="F89" s="454">
        <f>SUM(F68:F88)</f>
        <v>2562000</v>
      </c>
      <c r="G89" s="454">
        <f>SUM(G68:G88)</f>
        <v>2562000</v>
      </c>
      <c r="H89" s="454">
        <f>SUM(H68:H88)</f>
        <v>2432000</v>
      </c>
      <c r="I89" s="454">
        <f>SUM(I68:I88)</f>
        <v>2432000</v>
      </c>
      <c r="J89" s="454"/>
      <c r="K89" s="431">
        <f>SUM(E89:J89)</f>
        <v>10118000</v>
      </c>
      <c r="L89" s="431"/>
      <c r="M89" s="8"/>
    </row>
    <row r="90" spans="1:13" ht="18" customHeight="1" thickTop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8"/>
    </row>
    <row r="91" spans="1:13" ht="18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8"/>
    </row>
    <row r="92" spans="1:13" ht="18" customHeight="1">
      <c r="A92" s="23"/>
      <c r="B92" s="23"/>
      <c r="E92" s="23"/>
      <c r="F92" s="23"/>
      <c r="G92" s="23"/>
      <c r="H92" s="23"/>
      <c r="I92" s="23"/>
      <c r="J92" s="23"/>
      <c r="K92" s="23"/>
      <c r="L92" s="441">
        <v>3</v>
      </c>
      <c r="M92" s="8"/>
    </row>
    <row r="93" spans="1:13" ht="18" customHeight="1">
      <c r="A93" s="23"/>
      <c r="B93" s="23"/>
      <c r="E93" s="23"/>
      <c r="F93" s="23"/>
      <c r="G93" s="23"/>
      <c r="H93" s="23"/>
      <c r="I93" s="23"/>
      <c r="J93" s="23"/>
      <c r="K93" s="23"/>
      <c r="L93" s="23"/>
      <c r="M93" s="8"/>
    </row>
    <row r="94" spans="1:13" ht="18" customHeight="1">
      <c r="A94" s="9"/>
      <c r="B94" s="92"/>
      <c r="C94" s="92"/>
      <c r="D94" s="92"/>
      <c r="E94" s="93"/>
      <c r="F94" s="93"/>
      <c r="G94" s="93"/>
      <c r="H94" s="93"/>
      <c r="I94" s="93"/>
      <c r="J94" s="94"/>
      <c r="K94" s="95"/>
      <c r="L94" s="95"/>
      <c r="M94" s="8"/>
    </row>
    <row r="95" spans="1:13" ht="18" customHeight="1">
      <c r="A95" s="9"/>
      <c r="B95" s="39" t="s">
        <v>41</v>
      </c>
      <c r="C95" s="39"/>
      <c r="D95" s="39"/>
      <c r="E95" s="40"/>
      <c r="F95" s="40"/>
      <c r="G95" s="40"/>
      <c r="H95" s="40"/>
      <c r="I95" s="40"/>
      <c r="J95" s="41"/>
      <c r="K95" s="41"/>
      <c r="L95" s="39"/>
      <c r="M95" s="8"/>
    </row>
    <row r="96" spans="1:13" ht="18" customHeight="1">
      <c r="A96" s="9"/>
      <c r="B96" s="38" t="s">
        <v>157</v>
      </c>
      <c r="C96" s="51"/>
      <c r="D96" s="51" t="s">
        <v>183</v>
      </c>
      <c r="E96" s="52"/>
      <c r="F96" s="52"/>
      <c r="G96" s="52"/>
      <c r="H96" s="52"/>
      <c r="I96" s="52"/>
      <c r="J96" s="122"/>
      <c r="K96" s="122"/>
      <c r="L96" s="51"/>
      <c r="M96" s="8"/>
    </row>
    <row r="97" spans="1:13" ht="18" customHeight="1">
      <c r="A97" s="3"/>
      <c r="B97" s="659" t="s">
        <v>2</v>
      </c>
      <c r="C97" s="658" t="s">
        <v>3</v>
      </c>
      <c r="D97" s="55" t="s">
        <v>4</v>
      </c>
      <c r="E97" s="662" t="s">
        <v>42</v>
      </c>
      <c r="F97" s="663"/>
      <c r="G97" s="663"/>
      <c r="H97" s="663"/>
      <c r="I97" s="664"/>
      <c r="J97" s="56" t="s">
        <v>35</v>
      </c>
      <c r="K97" s="57" t="s">
        <v>57</v>
      </c>
      <c r="L97" s="57" t="s">
        <v>6</v>
      </c>
      <c r="M97" s="8"/>
    </row>
    <row r="98" spans="1:13" ht="18" customHeight="1">
      <c r="A98" s="14"/>
      <c r="B98" s="671"/>
      <c r="C98" s="659"/>
      <c r="D98" s="276" t="s">
        <v>5</v>
      </c>
      <c r="E98" s="582">
        <v>2566</v>
      </c>
      <c r="F98" s="582">
        <v>2567</v>
      </c>
      <c r="G98" s="582">
        <v>2568</v>
      </c>
      <c r="H98" s="582">
        <v>2569</v>
      </c>
      <c r="I98" s="582">
        <v>2570</v>
      </c>
      <c r="J98" s="61" t="s">
        <v>36</v>
      </c>
      <c r="K98" s="62" t="s">
        <v>56</v>
      </c>
      <c r="L98" s="62" t="s">
        <v>7</v>
      </c>
      <c r="M98" s="8"/>
    </row>
    <row r="99" spans="1:13" ht="18" customHeight="1">
      <c r="A99" s="21">
        <v>12</v>
      </c>
      <c r="B99" s="68" t="s">
        <v>158</v>
      </c>
      <c r="C99" s="105" t="s">
        <v>145</v>
      </c>
      <c r="D99" s="164" t="s">
        <v>357</v>
      </c>
      <c r="E99" s="469">
        <v>0</v>
      </c>
      <c r="F99" s="469">
        <v>3900000</v>
      </c>
      <c r="G99" s="469">
        <v>3900000</v>
      </c>
      <c r="H99" s="469">
        <v>3900000</v>
      </c>
      <c r="I99" s="469">
        <v>3900000</v>
      </c>
      <c r="J99" s="568" t="s">
        <v>44</v>
      </c>
      <c r="K99" s="162" t="s">
        <v>9</v>
      </c>
      <c r="L99" s="72" t="s">
        <v>43</v>
      </c>
      <c r="M99" s="8"/>
    </row>
    <row r="100" spans="1:13" ht="18" customHeight="1">
      <c r="A100" s="391"/>
      <c r="B100" s="366" t="s">
        <v>527</v>
      </c>
      <c r="C100" s="106" t="s">
        <v>146</v>
      </c>
      <c r="D100" s="165" t="s">
        <v>545</v>
      </c>
      <c r="E100" s="472"/>
      <c r="F100" s="471"/>
      <c r="G100" s="281"/>
      <c r="H100" s="281"/>
      <c r="I100" s="281"/>
      <c r="J100" s="473" t="s">
        <v>45</v>
      </c>
      <c r="K100" s="163" t="s">
        <v>14</v>
      </c>
      <c r="L100" s="20"/>
      <c r="M100" s="8"/>
    </row>
    <row r="101" spans="1:13" ht="18" customHeight="1">
      <c r="A101" s="73"/>
      <c r="B101" s="17" t="s">
        <v>546</v>
      </c>
      <c r="C101" s="106" t="s">
        <v>198</v>
      </c>
      <c r="D101" s="163" t="s">
        <v>163</v>
      </c>
      <c r="E101" s="472"/>
      <c r="F101" s="471"/>
      <c r="G101" s="281"/>
      <c r="H101" s="281"/>
      <c r="I101" s="281"/>
      <c r="J101" s="473"/>
      <c r="K101" s="163"/>
      <c r="L101" s="20"/>
      <c r="M101" s="8"/>
    </row>
    <row r="102" spans="1:13" ht="18" customHeight="1">
      <c r="A102" s="73"/>
      <c r="B102" s="17"/>
      <c r="C102" s="106" t="s">
        <v>197</v>
      </c>
      <c r="D102" s="165"/>
      <c r="E102" s="472"/>
      <c r="F102" s="471"/>
      <c r="G102" s="281"/>
      <c r="H102" s="281"/>
      <c r="I102" s="281"/>
      <c r="J102" s="473"/>
      <c r="K102" s="163"/>
      <c r="L102" s="20"/>
      <c r="M102" s="8"/>
    </row>
    <row r="103" spans="1:13" ht="18" customHeight="1">
      <c r="A103" s="24"/>
      <c r="B103" s="78"/>
      <c r="C103" s="282"/>
      <c r="D103" s="365"/>
      <c r="E103" s="479"/>
      <c r="F103" s="480"/>
      <c r="G103" s="458"/>
      <c r="H103" s="458"/>
      <c r="I103" s="458"/>
      <c r="J103" s="456"/>
      <c r="K103" s="380"/>
      <c r="L103" s="16"/>
      <c r="M103" s="8"/>
    </row>
    <row r="104" spans="1:13" ht="18" customHeight="1">
      <c r="A104" s="21">
        <v>13</v>
      </c>
      <c r="B104" s="68" t="s">
        <v>469</v>
      </c>
      <c r="C104" s="105" t="s">
        <v>145</v>
      </c>
      <c r="D104" s="162" t="s">
        <v>538</v>
      </c>
      <c r="E104" s="470">
        <v>120000</v>
      </c>
      <c r="F104" s="470">
        <v>120000</v>
      </c>
      <c r="G104" s="470">
        <v>120000</v>
      </c>
      <c r="H104" s="471" t="s">
        <v>11</v>
      </c>
      <c r="I104" s="471" t="s">
        <v>11</v>
      </c>
      <c r="J104" s="571" t="s">
        <v>44</v>
      </c>
      <c r="K104" s="162" t="s">
        <v>9</v>
      </c>
      <c r="L104" s="72" t="s">
        <v>43</v>
      </c>
      <c r="M104" s="8"/>
    </row>
    <row r="105" spans="1:13" ht="18" customHeight="1">
      <c r="A105" s="391"/>
      <c r="B105" s="366" t="s">
        <v>285</v>
      </c>
      <c r="C105" s="106" t="s">
        <v>146</v>
      </c>
      <c r="D105" s="163" t="s">
        <v>547</v>
      </c>
      <c r="E105" s="281"/>
      <c r="F105" s="471"/>
      <c r="G105" s="472"/>
      <c r="H105" s="471"/>
      <c r="I105" s="476"/>
      <c r="J105" s="477" t="s">
        <v>45</v>
      </c>
      <c r="K105" s="163" t="s">
        <v>14</v>
      </c>
      <c r="L105" s="20"/>
      <c r="M105" s="8"/>
    </row>
    <row r="106" spans="1:13" ht="18" customHeight="1">
      <c r="A106" s="73"/>
      <c r="B106" s="17" t="s">
        <v>263</v>
      </c>
      <c r="C106" s="106" t="s">
        <v>198</v>
      </c>
      <c r="D106" s="163" t="s">
        <v>163</v>
      </c>
      <c r="E106" s="281"/>
      <c r="F106" s="471"/>
      <c r="G106" s="472"/>
      <c r="H106" s="471"/>
      <c r="I106" s="476"/>
      <c r="J106" s="477"/>
      <c r="K106" s="163"/>
      <c r="L106" s="20"/>
      <c r="M106" s="8"/>
    </row>
    <row r="107" spans="1:13" ht="18" customHeight="1">
      <c r="A107" s="73"/>
      <c r="B107" s="17"/>
      <c r="C107" s="106" t="s">
        <v>197</v>
      </c>
      <c r="D107" s="163"/>
      <c r="E107" s="281"/>
      <c r="F107" s="471"/>
      <c r="G107" s="472"/>
      <c r="H107" s="471"/>
      <c r="I107" s="476"/>
      <c r="J107" s="477"/>
      <c r="K107" s="163"/>
      <c r="L107" s="20"/>
      <c r="M107" s="8"/>
    </row>
    <row r="108" spans="1:13" ht="18" customHeight="1">
      <c r="A108" s="9"/>
      <c r="B108" s="404"/>
      <c r="C108" s="331"/>
      <c r="D108" s="59"/>
      <c r="E108" s="572"/>
      <c r="F108" s="348"/>
      <c r="G108" s="573"/>
      <c r="H108" s="348"/>
      <c r="I108" s="574"/>
      <c r="J108" s="575"/>
      <c r="K108" s="376"/>
      <c r="L108" s="576"/>
      <c r="M108" s="8"/>
    </row>
    <row r="109" spans="1:13" ht="18" customHeight="1">
      <c r="A109" s="21">
        <v>14</v>
      </c>
      <c r="B109" s="68" t="s">
        <v>256</v>
      </c>
      <c r="C109" s="106" t="s">
        <v>145</v>
      </c>
      <c r="D109" s="162" t="s">
        <v>452</v>
      </c>
      <c r="E109" s="475">
        <v>0</v>
      </c>
      <c r="F109" s="475">
        <v>15000000</v>
      </c>
      <c r="G109" s="475">
        <v>15000000</v>
      </c>
      <c r="H109" s="475">
        <v>15000000</v>
      </c>
      <c r="I109" s="475">
        <v>15000000</v>
      </c>
      <c r="J109" s="568" t="s">
        <v>44</v>
      </c>
      <c r="K109" s="162" t="s">
        <v>9</v>
      </c>
      <c r="L109" s="72" t="s">
        <v>43</v>
      </c>
      <c r="M109" s="8"/>
    </row>
    <row r="110" spans="1:13" s="97" customFormat="1" ht="18" customHeight="1">
      <c r="A110" s="391"/>
      <c r="B110" s="160" t="s">
        <v>444</v>
      </c>
      <c r="C110" s="106" t="s">
        <v>146</v>
      </c>
      <c r="D110" s="163" t="s">
        <v>548</v>
      </c>
      <c r="E110" s="472"/>
      <c r="F110" s="471"/>
      <c r="G110" s="281"/>
      <c r="H110" s="281"/>
      <c r="I110" s="281"/>
      <c r="J110" s="473" t="s">
        <v>45</v>
      </c>
      <c r="K110" s="163" t="s">
        <v>14</v>
      </c>
      <c r="L110" s="20"/>
      <c r="M110" s="84"/>
    </row>
    <row r="111" spans="1:13" ht="18" customHeight="1">
      <c r="A111" s="73"/>
      <c r="B111" s="17" t="s">
        <v>499</v>
      </c>
      <c r="C111" s="106" t="s">
        <v>198</v>
      </c>
      <c r="D111" s="163" t="s">
        <v>454</v>
      </c>
      <c r="E111" s="472"/>
      <c r="F111" s="471"/>
      <c r="G111" s="281"/>
      <c r="H111" s="281"/>
      <c r="I111" s="281"/>
      <c r="J111" s="473"/>
      <c r="K111" s="163"/>
      <c r="L111" s="20"/>
      <c r="M111" s="8"/>
    </row>
    <row r="112" spans="1:13" ht="18" customHeight="1">
      <c r="A112" s="73"/>
      <c r="B112" s="17"/>
      <c r="C112" s="106" t="s">
        <v>197</v>
      </c>
      <c r="D112" s="163"/>
      <c r="E112" s="472"/>
      <c r="F112" s="471"/>
      <c r="G112" s="281"/>
      <c r="H112" s="281"/>
      <c r="I112" s="281"/>
      <c r="J112" s="473"/>
      <c r="K112" s="163"/>
      <c r="L112" s="20"/>
      <c r="M112" s="8"/>
    </row>
    <row r="113" spans="1:13" ht="18" customHeight="1">
      <c r="A113" s="73"/>
      <c r="B113" s="17"/>
      <c r="C113" s="106"/>
      <c r="D113" s="163"/>
      <c r="E113" s="472"/>
      <c r="F113" s="471"/>
      <c r="G113" s="281"/>
      <c r="H113" s="281"/>
      <c r="I113" s="281"/>
      <c r="J113" s="473"/>
      <c r="K113" s="163"/>
      <c r="L113" s="20"/>
      <c r="M113" s="8"/>
    </row>
    <row r="114" spans="1:13" ht="18" customHeight="1">
      <c r="A114" s="73"/>
      <c r="B114" s="17"/>
      <c r="C114" s="106"/>
      <c r="D114" s="103"/>
      <c r="E114" s="457"/>
      <c r="F114" s="456"/>
      <c r="G114" s="455"/>
      <c r="H114" s="455"/>
      <c r="I114" s="455"/>
      <c r="J114" s="473"/>
      <c r="K114" s="163"/>
      <c r="L114" s="20"/>
      <c r="M114" s="8"/>
    </row>
    <row r="115" spans="1:13" ht="18" customHeight="1">
      <c r="A115" s="21">
        <v>15</v>
      </c>
      <c r="B115" s="68" t="s">
        <v>358</v>
      </c>
      <c r="C115" s="105" t="s">
        <v>145</v>
      </c>
      <c r="D115" s="164" t="s">
        <v>452</v>
      </c>
      <c r="E115" s="471" t="s">
        <v>11</v>
      </c>
      <c r="F115" s="471">
        <v>1500000</v>
      </c>
      <c r="G115" s="471">
        <v>1500000</v>
      </c>
      <c r="H115" s="471">
        <v>1500000</v>
      </c>
      <c r="I115" s="471">
        <v>1500000</v>
      </c>
      <c r="J115" s="568" t="s">
        <v>44</v>
      </c>
      <c r="K115" s="162" t="s">
        <v>9</v>
      </c>
      <c r="L115" s="72" t="s">
        <v>43</v>
      </c>
      <c r="M115" s="8"/>
    </row>
    <row r="116" spans="1:13" ht="18" customHeight="1">
      <c r="A116" s="391"/>
      <c r="B116" s="366" t="s">
        <v>593</v>
      </c>
      <c r="C116" s="106" t="s">
        <v>146</v>
      </c>
      <c r="D116" s="165" t="s">
        <v>549</v>
      </c>
      <c r="E116" s="472"/>
      <c r="F116" s="471"/>
      <c r="G116" s="281"/>
      <c r="H116" s="281"/>
      <c r="I116" s="281"/>
      <c r="J116" s="473" t="s">
        <v>45</v>
      </c>
      <c r="K116" s="163" t="s">
        <v>14</v>
      </c>
      <c r="L116" s="20"/>
      <c r="M116" s="8"/>
    </row>
    <row r="117" spans="1:13" ht="18" customHeight="1">
      <c r="A117" s="73"/>
      <c r="B117" s="17"/>
      <c r="C117" s="106" t="s">
        <v>198</v>
      </c>
      <c r="D117" s="165" t="s">
        <v>454</v>
      </c>
      <c r="E117" s="472"/>
      <c r="F117" s="471"/>
      <c r="G117" s="281"/>
      <c r="H117" s="281"/>
      <c r="I117" s="281"/>
      <c r="J117" s="473"/>
      <c r="K117" s="163"/>
      <c r="L117" s="20"/>
      <c r="M117" s="8"/>
    </row>
    <row r="118" spans="1:13" ht="18" customHeight="1">
      <c r="A118" s="73"/>
      <c r="B118" s="17"/>
      <c r="C118" s="106" t="s">
        <v>197</v>
      </c>
      <c r="D118" s="165"/>
      <c r="E118" s="472"/>
      <c r="F118" s="471"/>
      <c r="G118" s="281"/>
      <c r="H118" s="281"/>
      <c r="I118" s="281"/>
      <c r="J118" s="473"/>
      <c r="K118" s="163"/>
      <c r="L118" s="20"/>
      <c r="M118" s="8"/>
    </row>
    <row r="119" spans="1:13" ht="18" customHeight="1">
      <c r="A119" s="73"/>
      <c r="B119" s="17"/>
      <c r="C119" s="106"/>
      <c r="D119" s="165"/>
      <c r="E119" s="472"/>
      <c r="F119" s="471"/>
      <c r="G119" s="281"/>
      <c r="H119" s="281"/>
      <c r="I119" s="281"/>
      <c r="J119" s="473"/>
      <c r="K119" s="163"/>
      <c r="L119" s="20"/>
      <c r="M119" s="8"/>
    </row>
    <row r="120" spans="1:13" ht="18" customHeight="1">
      <c r="A120" s="9"/>
      <c r="B120" s="17"/>
      <c r="C120" s="282"/>
      <c r="D120" s="166"/>
      <c r="E120" s="472"/>
      <c r="F120" s="471"/>
      <c r="G120" s="281"/>
      <c r="H120" s="281"/>
      <c r="I120" s="281"/>
      <c r="J120" s="473"/>
      <c r="K120" s="163"/>
      <c r="L120" s="20"/>
      <c r="M120" s="8"/>
    </row>
    <row r="121" spans="1:13" ht="18" customHeight="1" thickBot="1">
      <c r="A121" s="655" t="s">
        <v>0</v>
      </c>
      <c r="B121" s="655"/>
      <c r="C121" s="655"/>
      <c r="D121" s="655"/>
      <c r="E121" s="454">
        <f>SUM(E99:E120)</f>
        <v>120000</v>
      </c>
      <c r="F121" s="454">
        <f>SUM(F99:F120)</f>
        <v>20520000</v>
      </c>
      <c r="G121" s="454">
        <f>SUM(G99:G120)</f>
        <v>20520000</v>
      </c>
      <c r="H121" s="454">
        <f>SUM(H99:H120)</f>
        <v>20400000</v>
      </c>
      <c r="I121" s="454">
        <f>SUM(I99:I120)</f>
        <v>20400000</v>
      </c>
      <c r="J121" s="454"/>
      <c r="K121" s="446">
        <f>SUM(E121:J121)</f>
        <v>81960000</v>
      </c>
      <c r="L121" s="431"/>
      <c r="M121" s="91"/>
    </row>
    <row r="122" spans="1:13" ht="18" customHeight="1" thickTop="1">
      <c r="A122" s="404"/>
      <c r="B122" s="92"/>
      <c r="C122" s="92"/>
      <c r="D122" s="92"/>
      <c r="E122" s="93"/>
      <c r="F122" s="93"/>
      <c r="G122" s="93"/>
      <c r="H122" s="93"/>
      <c r="I122" s="93"/>
      <c r="J122" s="94"/>
      <c r="K122" s="425"/>
      <c r="L122" s="425"/>
      <c r="M122" s="8"/>
    </row>
    <row r="123" spans="1:13" ht="18" customHeight="1">
      <c r="A123" s="23"/>
      <c r="B123" s="23"/>
      <c r="E123" s="23"/>
      <c r="F123" s="23"/>
      <c r="G123" s="23"/>
      <c r="H123" s="23"/>
      <c r="I123" s="23"/>
      <c r="J123" s="23"/>
      <c r="K123" s="23"/>
      <c r="L123" s="441">
        <v>4</v>
      </c>
      <c r="M123" s="8"/>
    </row>
    <row r="124" spans="1:13" ht="18" customHeight="1">
      <c r="A124" s="23"/>
      <c r="B124" s="23"/>
      <c r="E124" s="23"/>
      <c r="F124" s="23"/>
      <c r="G124" s="23"/>
      <c r="H124" s="23"/>
      <c r="I124" s="23"/>
      <c r="J124" s="23"/>
      <c r="K124" s="23"/>
      <c r="L124" s="23"/>
      <c r="M124" s="8"/>
    </row>
    <row r="125" spans="1:13" ht="18" customHeight="1">
      <c r="A125" s="23"/>
      <c r="B125" s="23"/>
      <c r="E125" s="23"/>
      <c r="F125" s="23"/>
      <c r="G125" s="23"/>
      <c r="H125" s="23"/>
      <c r="I125" s="23"/>
      <c r="J125" s="23"/>
      <c r="K125" s="23"/>
      <c r="L125" s="23"/>
      <c r="M125" s="8"/>
    </row>
    <row r="126" spans="1:13" ht="18" customHeight="1">
      <c r="A126" s="404"/>
      <c r="B126" s="92"/>
      <c r="C126" s="92"/>
      <c r="D126" s="92"/>
      <c r="E126" s="93"/>
      <c r="F126" s="93"/>
      <c r="G126" s="93"/>
      <c r="H126" s="93"/>
      <c r="I126" s="93"/>
      <c r="J126" s="94"/>
      <c r="K126" s="425"/>
      <c r="L126" s="425"/>
      <c r="M126" s="8"/>
    </row>
    <row r="127" spans="1:13" ht="18" customHeight="1">
      <c r="A127" s="9"/>
      <c r="B127" s="39" t="s">
        <v>41</v>
      </c>
      <c r="C127" s="39"/>
      <c r="D127" s="39"/>
      <c r="E127" s="40"/>
      <c r="F127" s="40"/>
      <c r="G127" s="40"/>
      <c r="H127" s="40"/>
      <c r="I127" s="40"/>
      <c r="J127" s="41"/>
      <c r="K127" s="41"/>
      <c r="L127" s="39"/>
      <c r="M127" s="8"/>
    </row>
    <row r="128" spans="1:13" ht="18" customHeight="1">
      <c r="A128" s="9"/>
      <c r="B128" s="38" t="s">
        <v>157</v>
      </c>
      <c r="C128" s="51"/>
      <c r="D128" s="51" t="s">
        <v>183</v>
      </c>
      <c r="E128" s="52"/>
      <c r="F128" s="52"/>
      <c r="G128" s="52"/>
      <c r="H128" s="52"/>
      <c r="I128" s="53"/>
      <c r="J128" s="54"/>
      <c r="K128" s="54"/>
      <c r="L128" s="50"/>
      <c r="M128" s="8"/>
    </row>
    <row r="129" spans="1:13" ht="18" customHeight="1">
      <c r="A129" s="658" t="s">
        <v>1</v>
      </c>
      <c r="B129" s="659" t="s">
        <v>2</v>
      </c>
      <c r="C129" s="658" t="s">
        <v>3</v>
      </c>
      <c r="D129" s="55" t="s">
        <v>4</v>
      </c>
      <c r="E129" s="662" t="s">
        <v>42</v>
      </c>
      <c r="F129" s="663"/>
      <c r="G129" s="663"/>
      <c r="H129" s="663"/>
      <c r="I129" s="664"/>
      <c r="J129" s="56" t="s">
        <v>35</v>
      </c>
      <c r="K129" s="57" t="s">
        <v>57</v>
      </c>
      <c r="L129" s="57" t="s">
        <v>6</v>
      </c>
      <c r="M129" s="8"/>
    </row>
    <row r="130" spans="1:13" ht="18.75" customHeight="1">
      <c r="A130" s="658"/>
      <c r="B130" s="671"/>
      <c r="C130" s="658"/>
      <c r="D130" s="59" t="s">
        <v>5</v>
      </c>
      <c r="E130" s="582">
        <v>2566</v>
      </c>
      <c r="F130" s="582">
        <v>2567</v>
      </c>
      <c r="G130" s="582">
        <v>2568</v>
      </c>
      <c r="H130" s="582">
        <v>2569</v>
      </c>
      <c r="I130" s="582">
        <v>2570</v>
      </c>
      <c r="J130" s="61" t="s">
        <v>36</v>
      </c>
      <c r="K130" s="62" t="s">
        <v>56</v>
      </c>
      <c r="L130" s="62" t="s">
        <v>7</v>
      </c>
      <c r="M130" s="8"/>
    </row>
    <row r="131" spans="1:13" ht="18" customHeight="1">
      <c r="A131" s="21">
        <v>16</v>
      </c>
      <c r="B131" s="32" t="s">
        <v>158</v>
      </c>
      <c r="C131" s="106" t="s">
        <v>145</v>
      </c>
      <c r="D131" s="164" t="s">
        <v>422</v>
      </c>
      <c r="E131" s="469">
        <v>250000</v>
      </c>
      <c r="F131" s="469">
        <v>250000</v>
      </c>
      <c r="G131" s="469">
        <v>250000</v>
      </c>
      <c r="H131" s="469">
        <v>250000</v>
      </c>
      <c r="I131" s="469">
        <v>250000</v>
      </c>
      <c r="J131" s="568" t="s">
        <v>44</v>
      </c>
      <c r="K131" s="162" t="s">
        <v>9</v>
      </c>
      <c r="L131" s="72" t="s">
        <v>43</v>
      </c>
      <c r="M131" s="8"/>
    </row>
    <row r="132" spans="1:13" ht="18" customHeight="1">
      <c r="A132" s="422"/>
      <c r="B132" s="160" t="s">
        <v>278</v>
      </c>
      <c r="C132" s="106" t="s">
        <v>146</v>
      </c>
      <c r="D132" s="165" t="s">
        <v>569</v>
      </c>
      <c r="E132" s="472"/>
      <c r="F132" s="471"/>
      <c r="G132" s="281"/>
      <c r="H132" s="281"/>
      <c r="I132" s="281"/>
      <c r="J132" s="473" t="s">
        <v>45</v>
      </c>
      <c r="K132" s="163" t="s">
        <v>14</v>
      </c>
      <c r="L132" s="20"/>
      <c r="M132" s="8"/>
    </row>
    <row r="133" spans="1:13" ht="18" customHeight="1">
      <c r="A133" s="73"/>
      <c r="B133" s="4" t="s">
        <v>279</v>
      </c>
      <c r="C133" s="106" t="s">
        <v>147</v>
      </c>
      <c r="D133" s="163" t="s">
        <v>163</v>
      </c>
      <c r="E133" s="472"/>
      <c r="F133" s="471"/>
      <c r="G133" s="281"/>
      <c r="H133" s="281"/>
      <c r="I133" s="281"/>
      <c r="J133" s="473"/>
      <c r="K133" s="163"/>
      <c r="L133" s="20"/>
      <c r="M133" s="8"/>
    </row>
    <row r="134" spans="1:13" ht="18" customHeight="1">
      <c r="A134" s="73"/>
      <c r="B134" s="17"/>
      <c r="C134" s="106" t="s">
        <v>148</v>
      </c>
      <c r="D134" s="165"/>
      <c r="E134" s="472"/>
      <c r="F134" s="471"/>
      <c r="G134" s="281"/>
      <c r="H134" s="281"/>
      <c r="I134" s="281"/>
      <c r="J134" s="473"/>
      <c r="K134" s="163"/>
      <c r="L134" s="20"/>
      <c r="M134" s="8"/>
    </row>
    <row r="135" spans="1:13" ht="18" customHeight="1">
      <c r="A135" s="73"/>
      <c r="B135" s="17"/>
      <c r="C135" s="106" t="s">
        <v>149</v>
      </c>
      <c r="D135" s="165"/>
      <c r="E135" s="472"/>
      <c r="F135" s="471"/>
      <c r="G135" s="281"/>
      <c r="H135" s="281"/>
      <c r="I135" s="281"/>
      <c r="J135" s="473"/>
      <c r="K135" s="163"/>
      <c r="L135" s="20"/>
      <c r="M135" s="8"/>
    </row>
    <row r="136" spans="1:13" ht="18" customHeight="1">
      <c r="A136" s="73"/>
      <c r="B136" s="78"/>
      <c r="C136" s="76"/>
      <c r="D136" s="166"/>
      <c r="E136" s="457"/>
      <c r="F136" s="456"/>
      <c r="G136" s="455"/>
      <c r="H136" s="455"/>
      <c r="I136" s="455"/>
      <c r="J136" s="456"/>
      <c r="K136" s="380"/>
      <c r="L136" s="16"/>
      <c r="M136" s="8"/>
    </row>
    <row r="137" spans="1:13" ht="18" customHeight="1">
      <c r="A137" s="21">
        <v>17</v>
      </c>
      <c r="B137" s="32" t="s">
        <v>158</v>
      </c>
      <c r="C137" s="105" t="s">
        <v>145</v>
      </c>
      <c r="D137" s="164" t="s">
        <v>277</v>
      </c>
      <c r="E137" s="469">
        <v>350000</v>
      </c>
      <c r="F137" s="469">
        <v>350000</v>
      </c>
      <c r="G137" s="469">
        <v>350000</v>
      </c>
      <c r="H137" s="469">
        <v>350000</v>
      </c>
      <c r="I137" s="469">
        <v>350000</v>
      </c>
      <c r="J137" s="568" t="s">
        <v>44</v>
      </c>
      <c r="K137" s="162" t="s">
        <v>9</v>
      </c>
      <c r="L137" s="72" t="s">
        <v>43</v>
      </c>
      <c r="M137" s="8"/>
    </row>
    <row r="138" spans="1:13" ht="18" customHeight="1">
      <c r="A138" s="422"/>
      <c r="B138" s="160" t="s">
        <v>274</v>
      </c>
      <c r="C138" s="106" t="s">
        <v>146</v>
      </c>
      <c r="D138" s="165" t="s">
        <v>550</v>
      </c>
      <c r="E138" s="472"/>
      <c r="F138" s="471"/>
      <c r="G138" s="281"/>
      <c r="H138" s="281"/>
      <c r="I138" s="281"/>
      <c r="J138" s="473" t="s">
        <v>45</v>
      </c>
      <c r="K138" s="163" t="s">
        <v>14</v>
      </c>
      <c r="L138" s="20"/>
      <c r="M138" s="8"/>
    </row>
    <row r="139" spans="1:13" ht="18" customHeight="1">
      <c r="A139" s="73"/>
      <c r="B139" s="4" t="s">
        <v>275</v>
      </c>
      <c r="C139" s="106" t="s">
        <v>147</v>
      </c>
      <c r="D139" s="163" t="s">
        <v>163</v>
      </c>
      <c r="E139" s="472"/>
      <c r="F139" s="471"/>
      <c r="G139" s="281"/>
      <c r="H139" s="281"/>
      <c r="I139" s="281"/>
      <c r="J139" s="473"/>
      <c r="K139" s="163"/>
      <c r="L139" s="20"/>
      <c r="M139" s="8"/>
    </row>
    <row r="140" spans="1:13" ht="18" customHeight="1">
      <c r="A140" s="73"/>
      <c r="B140" s="17" t="s">
        <v>276</v>
      </c>
      <c r="C140" s="106" t="s">
        <v>148</v>
      </c>
      <c r="D140" s="165"/>
      <c r="E140" s="472"/>
      <c r="F140" s="471"/>
      <c r="G140" s="281"/>
      <c r="H140" s="281"/>
      <c r="I140" s="281"/>
      <c r="J140" s="473"/>
      <c r="K140" s="163"/>
      <c r="L140" s="20"/>
      <c r="M140" s="8"/>
    </row>
    <row r="141" spans="1:13" ht="18" customHeight="1">
      <c r="A141" s="73"/>
      <c r="B141" s="17"/>
      <c r="C141" s="106" t="s">
        <v>149</v>
      </c>
      <c r="D141" s="165"/>
      <c r="E141" s="472"/>
      <c r="F141" s="471"/>
      <c r="G141" s="281"/>
      <c r="H141" s="281"/>
      <c r="I141" s="281"/>
      <c r="J141" s="473"/>
      <c r="K141" s="163"/>
      <c r="L141" s="20"/>
      <c r="M141" s="8"/>
    </row>
    <row r="142" spans="1:13" ht="18" customHeight="1">
      <c r="A142" s="24"/>
      <c r="B142" s="78"/>
      <c r="C142" s="282"/>
      <c r="D142" s="365"/>
      <c r="E142" s="479"/>
      <c r="F142" s="480"/>
      <c r="G142" s="458"/>
      <c r="H142" s="458"/>
      <c r="I142" s="458"/>
      <c r="J142" s="456"/>
      <c r="K142" s="380"/>
      <c r="L142" s="16"/>
      <c r="M142" s="8"/>
    </row>
    <row r="143" spans="1:13" ht="18" customHeight="1">
      <c r="A143" s="21">
        <v>18</v>
      </c>
      <c r="B143" s="68" t="s">
        <v>158</v>
      </c>
      <c r="C143" s="105" t="s">
        <v>145</v>
      </c>
      <c r="D143" s="164" t="s">
        <v>280</v>
      </c>
      <c r="E143" s="469">
        <v>140000</v>
      </c>
      <c r="F143" s="469">
        <v>140000</v>
      </c>
      <c r="G143" s="469">
        <v>140000</v>
      </c>
      <c r="H143" s="469">
        <v>140000</v>
      </c>
      <c r="I143" s="469">
        <v>140000</v>
      </c>
      <c r="J143" s="568" t="s">
        <v>44</v>
      </c>
      <c r="K143" s="162" t="s">
        <v>9</v>
      </c>
      <c r="L143" s="72" t="s">
        <v>43</v>
      </c>
      <c r="M143" s="8"/>
    </row>
    <row r="144" spans="1:13" ht="18" customHeight="1">
      <c r="A144" s="422"/>
      <c r="B144" s="366" t="s">
        <v>271</v>
      </c>
      <c r="C144" s="106" t="s">
        <v>146</v>
      </c>
      <c r="D144" s="165" t="s">
        <v>551</v>
      </c>
      <c r="E144" s="472"/>
      <c r="F144" s="471"/>
      <c r="G144" s="281"/>
      <c r="H144" s="281"/>
      <c r="I144" s="471"/>
      <c r="J144" s="473" t="s">
        <v>45</v>
      </c>
      <c r="K144" s="163" t="s">
        <v>14</v>
      </c>
      <c r="L144" s="20"/>
      <c r="M144" s="8"/>
    </row>
    <row r="145" spans="1:13" ht="18" customHeight="1">
      <c r="A145" s="73"/>
      <c r="B145" s="17" t="s">
        <v>270</v>
      </c>
      <c r="C145" s="106" t="s">
        <v>147</v>
      </c>
      <c r="D145" s="165" t="s">
        <v>163</v>
      </c>
      <c r="E145" s="472"/>
      <c r="F145" s="471"/>
      <c r="G145" s="281"/>
      <c r="H145" s="281"/>
      <c r="I145" s="471"/>
      <c r="J145" s="473"/>
      <c r="K145" s="163"/>
      <c r="L145" s="20"/>
      <c r="M145" s="8"/>
    </row>
    <row r="146" spans="1:13" ht="18" customHeight="1">
      <c r="A146" s="73"/>
      <c r="B146" s="17"/>
      <c r="C146" s="106" t="s">
        <v>148</v>
      </c>
      <c r="D146" s="165"/>
      <c r="E146" s="472"/>
      <c r="F146" s="471"/>
      <c r="G146" s="281"/>
      <c r="H146" s="281"/>
      <c r="I146" s="471"/>
      <c r="J146" s="473"/>
      <c r="K146" s="163"/>
      <c r="L146" s="20"/>
      <c r="M146" s="8"/>
    </row>
    <row r="147" spans="1:13" ht="18" customHeight="1">
      <c r="A147" s="73"/>
      <c r="B147" s="17"/>
      <c r="C147" s="106" t="s">
        <v>149</v>
      </c>
      <c r="D147" s="165"/>
      <c r="E147" s="472"/>
      <c r="F147" s="471"/>
      <c r="G147" s="281"/>
      <c r="H147" s="281"/>
      <c r="I147" s="471"/>
      <c r="J147" s="473"/>
      <c r="K147" s="163"/>
      <c r="L147" s="20"/>
      <c r="M147" s="8"/>
    </row>
    <row r="148" spans="1:13" ht="18" customHeight="1">
      <c r="A148" s="24"/>
      <c r="B148" s="17"/>
      <c r="C148" s="406"/>
      <c r="D148" s="165"/>
      <c r="E148" s="472"/>
      <c r="F148" s="471"/>
      <c r="G148" s="281"/>
      <c r="H148" s="458"/>
      <c r="I148" s="480"/>
      <c r="J148" s="473"/>
      <c r="K148" s="163"/>
      <c r="L148" s="20"/>
      <c r="M148" s="8"/>
    </row>
    <row r="149" spans="1:13" ht="18" customHeight="1" thickBot="1">
      <c r="A149" s="655" t="s">
        <v>0</v>
      </c>
      <c r="B149" s="655"/>
      <c r="C149" s="655"/>
      <c r="D149" s="655"/>
      <c r="E149" s="454">
        <f>SUM(E131:E148)</f>
        <v>740000</v>
      </c>
      <c r="F149" s="454">
        <f>SUM(F131:F148)</f>
        <v>740000</v>
      </c>
      <c r="G149" s="454">
        <f>SUM(G131:G148)</f>
        <v>740000</v>
      </c>
      <c r="H149" s="454">
        <f>SUM(H131:H148)</f>
        <v>740000</v>
      </c>
      <c r="I149" s="454">
        <f>SUM(I131:I148)</f>
        <v>740000</v>
      </c>
      <c r="J149" s="454"/>
      <c r="K149" s="431">
        <f>SUM(E149:J149)</f>
        <v>3700000</v>
      </c>
      <c r="L149" s="431"/>
      <c r="M149" s="8"/>
    </row>
    <row r="150" spans="1:13" ht="18" customHeight="1" thickTop="1">
      <c r="A150" s="51"/>
      <c r="B150" s="92"/>
      <c r="C150" s="92"/>
      <c r="D150" s="92"/>
      <c r="E150" s="93"/>
      <c r="F150" s="93"/>
      <c r="G150" s="93"/>
      <c r="H150" s="93"/>
      <c r="I150" s="93"/>
      <c r="J150" s="94"/>
      <c r="K150" s="425"/>
      <c r="L150" s="425"/>
      <c r="M150" s="8"/>
    </row>
    <row r="151" spans="1:13" ht="18" customHeight="1">
      <c r="A151" s="51"/>
      <c r="B151" s="92"/>
      <c r="C151" s="92"/>
      <c r="D151" s="92"/>
      <c r="E151" s="93"/>
      <c r="F151" s="93"/>
      <c r="G151" s="93"/>
      <c r="H151" s="93"/>
      <c r="I151" s="93"/>
      <c r="J151" s="94"/>
      <c r="K151" s="425"/>
      <c r="L151" s="425"/>
      <c r="M151" s="8"/>
    </row>
    <row r="152" spans="1:13" ht="18" customHeight="1">
      <c r="A152" s="23"/>
      <c r="B152" s="23"/>
      <c r="E152" s="23"/>
      <c r="F152" s="23"/>
      <c r="G152" s="23"/>
      <c r="H152" s="23"/>
      <c r="I152" s="23"/>
      <c r="J152" s="23"/>
      <c r="K152" s="23"/>
      <c r="L152" s="441">
        <v>5</v>
      </c>
      <c r="M152" s="8"/>
    </row>
    <row r="153" spans="1:13" ht="18" customHeight="1">
      <c r="A153" s="23"/>
      <c r="B153" s="23"/>
      <c r="E153" s="23"/>
      <c r="F153" s="23"/>
      <c r="G153" s="23"/>
      <c r="H153" s="23"/>
      <c r="I153" s="23"/>
      <c r="J153" s="23"/>
      <c r="K153" s="23"/>
      <c r="L153" s="23"/>
      <c r="M153" s="8"/>
    </row>
    <row r="154" spans="1:13" ht="18" customHeight="1">
      <c r="A154" s="51"/>
      <c r="B154" s="92"/>
      <c r="C154" s="92"/>
      <c r="D154" s="92"/>
      <c r="E154" s="93"/>
      <c r="F154" s="93"/>
      <c r="G154" s="93"/>
      <c r="H154" s="93"/>
      <c r="I154" s="93"/>
      <c r="J154" s="94"/>
      <c r="K154" s="425"/>
      <c r="L154" s="425"/>
      <c r="M154" s="8"/>
    </row>
    <row r="155" spans="1:13" ht="18" customHeight="1">
      <c r="A155" s="51"/>
      <c r="B155" s="92"/>
      <c r="C155" s="92"/>
      <c r="D155" s="92"/>
      <c r="E155" s="93"/>
      <c r="F155" s="93"/>
      <c r="G155" s="93"/>
      <c r="H155" s="93"/>
      <c r="I155" s="93"/>
      <c r="J155" s="94"/>
      <c r="K155" s="425"/>
      <c r="L155" s="425"/>
      <c r="M155" s="8"/>
    </row>
    <row r="156" spans="1:13" ht="18" customHeight="1">
      <c r="A156" s="9"/>
      <c r="B156" s="39" t="s">
        <v>41</v>
      </c>
      <c r="C156" s="39"/>
      <c r="D156" s="39"/>
      <c r="E156" s="40"/>
      <c r="F156" s="40"/>
      <c r="G156" s="40"/>
      <c r="H156" s="40"/>
      <c r="I156" s="40"/>
      <c r="J156" s="41"/>
      <c r="K156" s="41"/>
      <c r="L156" s="39"/>
      <c r="M156" s="8"/>
    </row>
    <row r="157" spans="1:13" ht="18" customHeight="1">
      <c r="A157" s="9"/>
      <c r="B157" s="38" t="s">
        <v>157</v>
      </c>
      <c r="C157" s="51"/>
      <c r="D157" s="51" t="s">
        <v>183</v>
      </c>
      <c r="E157" s="52"/>
      <c r="F157" s="52"/>
      <c r="G157" s="52"/>
      <c r="H157" s="52"/>
      <c r="I157" s="52"/>
      <c r="J157" s="122"/>
      <c r="K157" s="122"/>
      <c r="L157" s="51"/>
      <c r="M157" s="8"/>
    </row>
    <row r="158" spans="1:13" ht="18" customHeight="1">
      <c r="A158" s="3"/>
      <c r="B158" s="659" t="s">
        <v>2</v>
      </c>
      <c r="C158" s="658" t="s">
        <v>3</v>
      </c>
      <c r="D158" s="55" t="s">
        <v>4</v>
      </c>
      <c r="E158" s="662" t="s">
        <v>42</v>
      </c>
      <c r="F158" s="663"/>
      <c r="G158" s="663"/>
      <c r="H158" s="663"/>
      <c r="I158" s="664"/>
      <c r="J158" s="56" t="s">
        <v>35</v>
      </c>
      <c r="K158" s="57" t="s">
        <v>57</v>
      </c>
      <c r="L158" s="57" t="s">
        <v>6</v>
      </c>
      <c r="M158" s="8"/>
    </row>
    <row r="159" spans="1:13" ht="18" customHeight="1">
      <c r="A159" s="14" t="s">
        <v>1</v>
      </c>
      <c r="B159" s="671"/>
      <c r="C159" s="658"/>
      <c r="D159" s="59" t="s">
        <v>5</v>
      </c>
      <c r="E159" s="582">
        <v>2566</v>
      </c>
      <c r="F159" s="582">
        <v>2567</v>
      </c>
      <c r="G159" s="582">
        <v>2568</v>
      </c>
      <c r="H159" s="582">
        <v>2569</v>
      </c>
      <c r="I159" s="582">
        <v>2570</v>
      </c>
      <c r="J159" s="61" t="s">
        <v>36</v>
      </c>
      <c r="K159" s="62" t="s">
        <v>56</v>
      </c>
      <c r="L159" s="62" t="s">
        <v>7</v>
      </c>
      <c r="M159" s="8"/>
    </row>
    <row r="160" spans="1:13" ht="18" customHeight="1">
      <c r="A160" s="3">
        <v>19</v>
      </c>
      <c r="B160" s="68" t="s">
        <v>281</v>
      </c>
      <c r="C160" s="105" t="s">
        <v>145</v>
      </c>
      <c r="D160" s="164" t="s">
        <v>420</v>
      </c>
      <c r="E160" s="469">
        <v>120000</v>
      </c>
      <c r="F160" s="469">
        <v>120000</v>
      </c>
      <c r="G160" s="469">
        <v>120000</v>
      </c>
      <c r="H160" s="471" t="s">
        <v>11</v>
      </c>
      <c r="I160" s="471" t="s">
        <v>11</v>
      </c>
      <c r="J160" s="568" t="s">
        <v>44</v>
      </c>
      <c r="K160" s="162" t="s">
        <v>9</v>
      </c>
      <c r="L160" s="72" t="s">
        <v>43</v>
      </c>
      <c r="M160" s="8"/>
    </row>
    <row r="161" spans="1:13" ht="18" customHeight="1">
      <c r="A161" s="393"/>
      <c r="B161" s="366" t="s">
        <v>282</v>
      </c>
      <c r="C161" s="106" t="s">
        <v>146</v>
      </c>
      <c r="D161" s="165" t="s">
        <v>552</v>
      </c>
      <c r="E161" s="472"/>
      <c r="F161" s="471"/>
      <c r="G161" s="281"/>
      <c r="H161" s="281"/>
      <c r="I161" s="281"/>
      <c r="J161" s="473" t="s">
        <v>45</v>
      </c>
      <c r="K161" s="163" t="s">
        <v>14</v>
      </c>
      <c r="L161" s="20"/>
      <c r="M161" s="8"/>
    </row>
    <row r="162" spans="1:13" ht="18" customHeight="1">
      <c r="A162" s="9"/>
      <c r="B162" s="17" t="s">
        <v>283</v>
      </c>
      <c r="C162" s="106" t="s">
        <v>147</v>
      </c>
      <c r="D162" s="163" t="s">
        <v>421</v>
      </c>
      <c r="E162" s="472"/>
      <c r="F162" s="471"/>
      <c r="G162" s="281"/>
      <c r="H162" s="281"/>
      <c r="I162" s="281"/>
      <c r="J162" s="473"/>
      <c r="K162" s="163"/>
      <c r="L162" s="20"/>
      <c r="M162" s="8"/>
    </row>
    <row r="163" spans="1:13" ht="18" customHeight="1">
      <c r="A163" s="9"/>
      <c r="B163" s="17"/>
      <c r="C163" s="106" t="s">
        <v>148</v>
      </c>
      <c r="D163" s="165"/>
      <c r="E163" s="472"/>
      <c r="F163" s="471"/>
      <c r="G163" s="281"/>
      <c r="H163" s="281"/>
      <c r="I163" s="281"/>
      <c r="J163" s="473"/>
      <c r="K163" s="163"/>
      <c r="L163" s="20"/>
      <c r="M163" s="8"/>
    </row>
    <row r="164" spans="1:13" ht="18" customHeight="1">
      <c r="A164" s="9"/>
      <c r="B164" s="17"/>
      <c r="C164" s="106" t="s">
        <v>149</v>
      </c>
      <c r="D164" s="165"/>
      <c r="E164" s="472"/>
      <c r="F164" s="471"/>
      <c r="G164" s="281"/>
      <c r="H164" s="281"/>
      <c r="I164" s="281"/>
      <c r="J164" s="473"/>
      <c r="K164" s="163"/>
      <c r="L164" s="20"/>
      <c r="M164" s="8"/>
    </row>
    <row r="165" spans="1:13" ht="18" customHeight="1">
      <c r="A165" s="9"/>
      <c r="B165" s="17"/>
      <c r="C165" s="379"/>
      <c r="D165" s="165"/>
      <c r="E165" s="472"/>
      <c r="F165" s="471"/>
      <c r="G165" s="281"/>
      <c r="H165" s="281"/>
      <c r="I165" s="281"/>
      <c r="J165" s="473"/>
      <c r="K165" s="163"/>
      <c r="L165" s="20"/>
      <c r="M165" s="8"/>
    </row>
    <row r="166" spans="1:13" ht="18" customHeight="1">
      <c r="A166" s="21">
        <v>20</v>
      </c>
      <c r="B166" s="32" t="s">
        <v>158</v>
      </c>
      <c r="C166" s="105" t="s">
        <v>145</v>
      </c>
      <c r="D166" s="162" t="s">
        <v>422</v>
      </c>
      <c r="E166" s="470">
        <v>300000</v>
      </c>
      <c r="F166" s="470">
        <v>300000</v>
      </c>
      <c r="G166" s="470">
        <v>300000</v>
      </c>
      <c r="H166" s="470">
        <v>300000</v>
      </c>
      <c r="I166" s="469">
        <v>300000</v>
      </c>
      <c r="J166" s="569" t="s">
        <v>44</v>
      </c>
      <c r="K166" s="162" t="s">
        <v>9</v>
      </c>
      <c r="L166" s="5" t="s">
        <v>43</v>
      </c>
      <c r="M166" s="8"/>
    </row>
    <row r="167" spans="1:13" ht="18" customHeight="1">
      <c r="A167" s="422"/>
      <c r="B167" s="160" t="s">
        <v>583</v>
      </c>
      <c r="C167" s="106" t="s">
        <v>146</v>
      </c>
      <c r="D167" s="163" t="s">
        <v>553</v>
      </c>
      <c r="E167" s="281"/>
      <c r="F167" s="471"/>
      <c r="G167" s="472"/>
      <c r="H167" s="471"/>
      <c r="I167" s="471"/>
      <c r="J167" s="474" t="s">
        <v>45</v>
      </c>
      <c r="K167" s="163" t="s">
        <v>14</v>
      </c>
      <c r="L167" s="10"/>
      <c r="M167" s="8"/>
    </row>
    <row r="168" spans="1:13" ht="18" customHeight="1">
      <c r="A168" s="73"/>
      <c r="B168" s="4" t="s">
        <v>526</v>
      </c>
      <c r="C168" s="106" t="s">
        <v>147</v>
      </c>
      <c r="D168" s="163" t="s">
        <v>163</v>
      </c>
      <c r="E168" s="281"/>
      <c r="F168" s="471"/>
      <c r="G168" s="472"/>
      <c r="H168" s="471"/>
      <c r="I168" s="471"/>
      <c r="J168" s="474"/>
      <c r="K168" s="163"/>
      <c r="L168" s="10"/>
      <c r="M168" s="8"/>
    </row>
    <row r="169" spans="1:13" ht="18" customHeight="1">
      <c r="A169" s="73"/>
      <c r="B169" s="4" t="s">
        <v>470</v>
      </c>
      <c r="C169" s="106" t="s">
        <v>148</v>
      </c>
      <c r="D169" s="163"/>
      <c r="E169" s="281"/>
      <c r="F169" s="471"/>
      <c r="G169" s="472"/>
      <c r="H169" s="471"/>
      <c r="I169" s="471"/>
      <c r="J169" s="474"/>
      <c r="K169" s="163"/>
      <c r="L169" s="10"/>
      <c r="M169" s="8"/>
    </row>
    <row r="170" spans="1:13" ht="18" customHeight="1">
      <c r="A170" s="73"/>
      <c r="B170" s="4"/>
      <c r="C170" s="106" t="s">
        <v>149</v>
      </c>
      <c r="D170" s="163"/>
      <c r="E170" s="281"/>
      <c r="F170" s="471"/>
      <c r="G170" s="472"/>
      <c r="H170" s="471"/>
      <c r="I170" s="471"/>
      <c r="J170" s="474"/>
      <c r="K170" s="163"/>
      <c r="L170" s="10"/>
      <c r="M170" s="8"/>
    </row>
    <row r="171" spans="1:13" ht="18" customHeight="1">
      <c r="A171" s="24"/>
      <c r="B171" s="13"/>
      <c r="C171" s="282"/>
      <c r="D171" s="380"/>
      <c r="E171" s="458"/>
      <c r="F171" s="480"/>
      <c r="G171" s="479"/>
      <c r="H171" s="480"/>
      <c r="I171" s="480"/>
      <c r="J171" s="457"/>
      <c r="K171" s="380"/>
      <c r="L171" s="67"/>
      <c r="M171" s="8"/>
    </row>
    <row r="172" spans="1:13" ht="18" customHeight="1">
      <c r="A172" s="9">
        <v>21</v>
      </c>
      <c r="B172" s="4" t="s">
        <v>158</v>
      </c>
      <c r="C172" s="106" t="s">
        <v>145</v>
      </c>
      <c r="D172" s="165" t="s">
        <v>364</v>
      </c>
      <c r="E172" s="471">
        <v>100000</v>
      </c>
      <c r="F172" s="471">
        <v>100000</v>
      </c>
      <c r="G172" s="471">
        <v>100000</v>
      </c>
      <c r="H172" s="471">
        <v>100000</v>
      </c>
      <c r="I172" s="471">
        <v>100000</v>
      </c>
      <c r="J172" s="473" t="s">
        <v>44</v>
      </c>
      <c r="K172" s="163" t="s">
        <v>9</v>
      </c>
      <c r="L172" s="20" t="s">
        <v>43</v>
      </c>
      <c r="M172" s="8"/>
    </row>
    <row r="173" spans="1:13" ht="18" customHeight="1">
      <c r="A173" s="9"/>
      <c r="B173" s="160" t="s">
        <v>582</v>
      </c>
      <c r="C173" s="106" t="s">
        <v>146</v>
      </c>
      <c r="D173" s="165" t="s">
        <v>554</v>
      </c>
      <c r="E173" s="472"/>
      <c r="F173" s="471"/>
      <c r="G173" s="281"/>
      <c r="H173" s="281"/>
      <c r="I173" s="281"/>
      <c r="J173" s="473" t="s">
        <v>45</v>
      </c>
      <c r="K173" s="163" t="s">
        <v>14</v>
      </c>
      <c r="L173" s="20"/>
      <c r="M173" s="8"/>
    </row>
    <row r="174" spans="1:13" ht="18" customHeight="1">
      <c r="A174" s="9"/>
      <c r="B174" s="4" t="s">
        <v>272</v>
      </c>
      <c r="C174" s="106" t="s">
        <v>147</v>
      </c>
      <c r="D174" s="163" t="s">
        <v>163</v>
      </c>
      <c r="E174" s="472"/>
      <c r="F174" s="471"/>
      <c r="G174" s="281"/>
      <c r="H174" s="281"/>
      <c r="I174" s="281"/>
      <c r="J174" s="473"/>
      <c r="K174" s="163"/>
      <c r="L174" s="20"/>
      <c r="M174" s="8"/>
    </row>
    <row r="175" spans="1:13" ht="18" customHeight="1">
      <c r="A175" s="9"/>
      <c r="B175" s="17" t="s">
        <v>273</v>
      </c>
      <c r="C175" s="106" t="s">
        <v>148</v>
      </c>
      <c r="D175" s="165"/>
      <c r="E175" s="472"/>
      <c r="F175" s="471"/>
      <c r="G175" s="281"/>
      <c r="H175" s="281"/>
      <c r="I175" s="281"/>
      <c r="J175" s="473"/>
      <c r="K175" s="163"/>
      <c r="L175" s="20"/>
      <c r="M175" s="8"/>
    </row>
    <row r="176" spans="1:13" ht="18" customHeight="1">
      <c r="A176" s="9"/>
      <c r="B176" s="17"/>
      <c r="C176" s="106" t="s">
        <v>149</v>
      </c>
      <c r="D176" s="165"/>
      <c r="E176" s="472"/>
      <c r="F176" s="471"/>
      <c r="G176" s="281"/>
      <c r="H176" s="281"/>
      <c r="I176" s="281"/>
      <c r="J176" s="473"/>
      <c r="K176" s="163"/>
      <c r="L176" s="20"/>
      <c r="M176" s="8"/>
    </row>
    <row r="177" spans="1:13" ht="18" customHeight="1">
      <c r="A177" s="9"/>
      <c r="B177" s="17"/>
      <c r="C177" s="26"/>
      <c r="D177" s="419"/>
      <c r="E177" s="474"/>
      <c r="F177" s="473"/>
      <c r="G177" s="486"/>
      <c r="H177" s="486"/>
      <c r="I177" s="486"/>
      <c r="J177" s="473"/>
      <c r="K177" s="163"/>
      <c r="L177" s="20"/>
      <c r="M177" s="8"/>
    </row>
    <row r="178" spans="1:13" ht="18" customHeight="1" thickBot="1">
      <c r="A178" s="655" t="s">
        <v>0</v>
      </c>
      <c r="B178" s="655"/>
      <c r="C178" s="655"/>
      <c r="D178" s="655"/>
      <c r="E178" s="454">
        <f>SUM(E160:E177)</f>
        <v>520000</v>
      </c>
      <c r="F178" s="454">
        <f>SUM(F160:F177)</f>
        <v>520000</v>
      </c>
      <c r="G178" s="454">
        <f>SUM(G160:G177)</f>
        <v>520000</v>
      </c>
      <c r="H178" s="454">
        <f>SUM(H160:H177)</f>
        <v>400000</v>
      </c>
      <c r="I178" s="454">
        <f>SUM(I160:I177)</f>
        <v>400000</v>
      </c>
      <c r="J178" s="454"/>
      <c r="K178" s="431">
        <f>SUM(E178:J178)</f>
        <v>2360000</v>
      </c>
      <c r="L178" s="431"/>
      <c r="M178" s="8"/>
    </row>
    <row r="179" spans="1:13" ht="18" customHeight="1" thickTop="1">
      <c r="A179" s="51"/>
      <c r="B179" s="92"/>
      <c r="C179" s="92"/>
      <c r="D179" s="92"/>
      <c r="E179" s="93"/>
      <c r="F179" s="93"/>
      <c r="G179" s="93"/>
      <c r="H179" s="93"/>
      <c r="I179" s="93"/>
      <c r="J179" s="94"/>
      <c r="K179" s="425"/>
      <c r="L179" s="425"/>
      <c r="M179" s="8"/>
    </row>
    <row r="180" spans="1:13" ht="18" customHeight="1">
      <c r="A180" s="51"/>
      <c r="B180" s="92"/>
      <c r="C180" s="92"/>
      <c r="D180" s="92"/>
      <c r="E180" s="93"/>
      <c r="F180" s="93"/>
      <c r="G180" s="93"/>
      <c r="H180" s="93"/>
      <c r="I180" s="93"/>
      <c r="J180" s="94"/>
      <c r="K180" s="425"/>
      <c r="L180" s="425"/>
      <c r="M180" s="8"/>
    </row>
    <row r="181" spans="1:13" ht="18" customHeight="1">
      <c r="A181" s="23"/>
      <c r="B181" s="23"/>
      <c r="E181" s="23"/>
      <c r="F181" s="23"/>
      <c r="G181" s="23"/>
      <c r="H181" s="23"/>
      <c r="I181" s="23"/>
      <c r="J181" s="23"/>
      <c r="K181" s="23"/>
      <c r="L181" s="441">
        <v>6</v>
      </c>
      <c r="M181" s="8"/>
    </row>
    <row r="182" spans="1:13" ht="18" customHeight="1">
      <c r="A182" s="23"/>
      <c r="B182" s="23"/>
      <c r="E182" s="23"/>
      <c r="F182" s="23"/>
      <c r="G182" s="23"/>
      <c r="H182" s="23"/>
      <c r="I182" s="23"/>
      <c r="J182" s="23"/>
      <c r="K182" s="23"/>
      <c r="L182" s="23"/>
      <c r="M182" s="8"/>
    </row>
    <row r="183" spans="1:13" ht="18" customHeight="1">
      <c r="A183" s="23"/>
      <c r="B183" s="23"/>
      <c r="E183" s="23"/>
      <c r="F183" s="23"/>
      <c r="G183" s="23"/>
      <c r="H183" s="23"/>
      <c r="I183" s="23"/>
      <c r="J183" s="23"/>
      <c r="K183" s="23"/>
      <c r="L183" s="23"/>
      <c r="M183" s="8"/>
    </row>
    <row r="184" spans="1:13" ht="18" customHeight="1">
      <c r="A184" s="286"/>
      <c r="B184" s="36"/>
      <c r="C184" s="104"/>
      <c r="D184" s="96"/>
      <c r="E184" s="30"/>
      <c r="F184" s="30"/>
      <c r="G184" s="30"/>
      <c r="H184" s="30"/>
      <c r="I184" s="30"/>
      <c r="J184" s="387"/>
      <c r="K184" s="284"/>
      <c r="L184" s="29"/>
      <c r="M184" s="8"/>
    </row>
    <row r="185" spans="1:13" ht="18" customHeight="1">
      <c r="A185" s="286"/>
      <c r="B185" s="36"/>
      <c r="C185" s="104"/>
      <c r="D185" s="96"/>
      <c r="E185" s="30"/>
      <c r="F185" s="30"/>
      <c r="G185" s="30"/>
      <c r="H185" s="30"/>
      <c r="I185" s="30"/>
      <c r="J185" s="387"/>
      <c r="K185" s="284"/>
      <c r="L185" s="29"/>
      <c r="M185" s="8"/>
    </row>
    <row r="186" spans="1:13" ht="18" customHeight="1">
      <c r="A186" s="9"/>
      <c r="B186" s="39" t="s">
        <v>41</v>
      </c>
      <c r="C186" s="39"/>
      <c r="D186" s="39"/>
      <c r="E186" s="40"/>
      <c r="F186" s="40"/>
      <c r="G186" s="40"/>
      <c r="H186" s="40"/>
      <c r="I186" s="40"/>
      <c r="J186" s="41"/>
      <c r="K186" s="41"/>
      <c r="L186" s="39"/>
      <c r="M186" s="8"/>
    </row>
    <row r="187" spans="1:13" ht="18" customHeight="1">
      <c r="A187" s="9"/>
      <c r="B187" s="38" t="s">
        <v>157</v>
      </c>
      <c r="C187" s="51"/>
      <c r="D187" s="51" t="s">
        <v>183</v>
      </c>
      <c r="E187" s="52"/>
      <c r="F187" s="52"/>
      <c r="G187" s="52"/>
      <c r="H187" s="52"/>
      <c r="I187" s="52"/>
      <c r="J187" s="122"/>
      <c r="K187" s="122"/>
      <c r="L187" s="51"/>
      <c r="M187" s="8"/>
    </row>
    <row r="188" spans="1:13" ht="18" customHeight="1">
      <c r="A188" s="3"/>
      <c r="B188" s="659" t="s">
        <v>2</v>
      </c>
      <c r="C188" s="658" t="s">
        <v>3</v>
      </c>
      <c r="D188" s="55" t="s">
        <v>4</v>
      </c>
      <c r="E188" s="662" t="s">
        <v>42</v>
      </c>
      <c r="F188" s="663"/>
      <c r="G188" s="663"/>
      <c r="H188" s="663"/>
      <c r="I188" s="664"/>
      <c r="J188" s="56" t="s">
        <v>35</v>
      </c>
      <c r="K188" s="57" t="s">
        <v>57</v>
      </c>
      <c r="L188" s="57" t="s">
        <v>6</v>
      </c>
      <c r="M188" s="8"/>
    </row>
    <row r="189" spans="1:13" ht="18" customHeight="1">
      <c r="A189" s="14" t="s">
        <v>1</v>
      </c>
      <c r="B189" s="671"/>
      <c r="C189" s="658"/>
      <c r="D189" s="59" t="s">
        <v>5</v>
      </c>
      <c r="E189" s="582">
        <v>2566</v>
      </c>
      <c r="F189" s="582">
        <v>2567</v>
      </c>
      <c r="G189" s="582">
        <v>2568</v>
      </c>
      <c r="H189" s="582">
        <v>2569</v>
      </c>
      <c r="I189" s="582">
        <v>2570</v>
      </c>
      <c r="J189" s="61" t="s">
        <v>36</v>
      </c>
      <c r="K189" s="62" t="s">
        <v>56</v>
      </c>
      <c r="L189" s="62" t="s">
        <v>7</v>
      </c>
      <c r="M189" s="8"/>
    </row>
    <row r="190" spans="1:13" ht="18" customHeight="1">
      <c r="A190" s="3">
        <v>22</v>
      </c>
      <c r="B190" s="68" t="s">
        <v>256</v>
      </c>
      <c r="C190" s="409" t="s">
        <v>145</v>
      </c>
      <c r="D190" s="162" t="s">
        <v>452</v>
      </c>
      <c r="E190" s="475">
        <v>0</v>
      </c>
      <c r="F190" s="475">
        <v>12000000</v>
      </c>
      <c r="G190" s="475">
        <v>12000000</v>
      </c>
      <c r="H190" s="475">
        <v>12000000</v>
      </c>
      <c r="I190" s="475">
        <v>12000000</v>
      </c>
      <c r="J190" s="568" t="s">
        <v>44</v>
      </c>
      <c r="K190" s="162" t="s">
        <v>169</v>
      </c>
      <c r="L190" s="72" t="s">
        <v>43</v>
      </c>
      <c r="M190" s="8"/>
    </row>
    <row r="191" spans="1:13" ht="18" customHeight="1">
      <c r="A191" s="465"/>
      <c r="B191" s="160" t="s">
        <v>444</v>
      </c>
      <c r="C191" s="408" t="s">
        <v>146</v>
      </c>
      <c r="D191" s="163" t="s">
        <v>555</v>
      </c>
      <c r="E191" s="472"/>
      <c r="F191" s="471"/>
      <c r="G191" s="281"/>
      <c r="H191" s="281"/>
      <c r="I191" s="281"/>
      <c r="J191" s="473" t="s">
        <v>154</v>
      </c>
      <c r="K191" s="163" t="s">
        <v>166</v>
      </c>
      <c r="L191" s="20"/>
      <c r="M191" s="8"/>
    </row>
    <row r="192" spans="1:13" ht="18" customHeight="1">
      <c r="A192" s="9"/>
      <c r="B192" s="17" t="s">
        <v>453</v>
      </c>
      <c r="C192" s="408" t="s">
        <v>147</v>
      </c>
      <c r="D192" s="163" t="s">
        <v>568</v>
      </c>
      <c r="E192" s="472"/>
      <c r="F192" s="471"/>
      <c r="G192" s="281"/>
      <c r="H192" s="281"/>
      <c r="I192" s="281"/>
      <c r="J192" s="473"/>
      <c r="K192" s="163" t="s">
        <v>167</v>
      </c>
      <c r="L192" s="20"/>
      <c r="M192" s="8"/>
    </row>
    <row r="193" spans="1:13" ht="18" customHeight="1">
      <c r="A193" s="9"/>
      <c r="B193" s="17"/>
      <c r="C193" s="408" t="s">
        <v>148</v>
      </c>
      <c r="D193" s="163"/>
      <c r="E193" s="472"/>
      <c r="F193" s="471"/>
      <c r="G193" s="281"/>
      <c r="H193" s="281"/>
      <c r="I193" s="281"/>
      <c r="J193" s="473"/>
      <c r="K193" s="163" t="s">
        <v>148</v>
      </c>
      <c r="L193" s="20"/>
      <c r="M193" s="8"/>
    </row>
    <row r="194" spans="1:13" ht="18" customHeight="1">
      <c r="A194" s="9"/>
      <c r="B194" s="17"/>
      <c r="C194" s="408" t="s">
        <v>149</v>
      </c>
      <c r="D194" s="163"/>
      <c r="E194" s="472"/>
      <c r="F194" s="471"/>
      <c r="G194" s="281"/>
      <c r="H194" s="281"/>
      <c r="I194" s="281"/>
      <c r="J194" s="473"/>
      <c r="K194" s="163" t="s">
        <v>168</v>
      </c>
      <c r="L194" s="20"/>
      <c r="M194" s="8"/>
    </row>
    <row r="195" spans="1:13" ht="18" customHeight="1">
      <c r="A195" s="14"/>
      <c r="B195" s="78"/>
      <c r="C195" s="412"/>
      <c r="D195" s="103"/>
      <c r="E195" s="457"/>
      <c r="F195" s="456"/>
      <c r="G195" s="455"/>
      <c r="H195" s="455"/>
      <c r="I195" s="455"/>
      <c r="J195" s="456"/>
      <c r="K195" s="380"/>
      <c r="L195" s="16"/>
      <c r="M195" s="8"/>
    </row>
    <row r="196" spans="1:13" ht="18" customHeight="1">
      <c r="A196" s="3">
        <v>23</v>
      </c>
      <c r="B196" s="68" t="s">
        <v>158</v>
      </c>
      <c r="C196" s="105" t="s">
        <v>145</v>
      </c>
      <c r="D196" s="164" t="s">
        <v>150</v>
      </c>
      <c r="E196" s="469">
        <v>0</v>
      </c>
      <c r="F196" s="469">
        <v>600000</v>
      </c>
      <c r="G196" s="469">
        <v>600000</v>
      </c>
      <c r="H196" s="469">
        <v>600000</v>
      </c>
      <c r="I196" s="469">
        <v>600000</v>
      </c>
      <c r="J196" s="568" t="s">
        <v>44</v>
      </c>
      <c r="K196" s="162" t="s">
        <v>9</v>
      </c>
      <c r="L196" s="72" t="s">
        <v>43</v>
      </c>
      <c r="M196" s="8"/>
    </row>
    <row r="197" spans="1:13" ht="18" customHeight="1">
      <c r="A197" s="9"/>
      <c r="B197" s="366" t="s">
        <v>287</v>
      </c>
      <c r="C197" s="106" t="s">
        <v>146</v>
      </c>
      <c r="D197" s="165" t="s">
        <v>556</v>
      </c>
      <c r="E197" s="472"/>
      <c r="F197" s="471"/>
      <c r="G197" s="281"/>
      <c r="H197" s="281"/>
      <c r="I197" s="281"/>
      <c r="J197" s="473" t="s">
        <v>45</v>
      </c>
      <c r="K197" s="163" t="s">
        <v>14</v>
      </c>
      <c r="L197" s="20"/>
      <c r="M197" s="8"/>
    </row>
    <row r="198" spans="1:13" ht="18" customHeight="1">
      <c r="A198" s="9"/>
      <c r="B198" s="17" t="s">
        <v>380</v>
      </c>
      <c r="C198" s="106" t="s">
        <v>232</v>
      </c>
      <c r="D198" s="165" t="s">
        <v>163</v>
      </c>
      <c r="E198" s="472"/>
      <c r="F198" s="471"/>
      <c r="G198" s="281"/>
      <c r="H198" s="281"/>
      <c r="I198" s="281"/>
      <c r="J198" s="473"/>
      <c r="K198" s="163"/>
      <c r="L198" s="20"/>
      <c r="M198" s="8"/>
    </row>
    <row r="199" spans="1:13" ht="18" customHeight="1">
      <c r="A199" s="9"/>
      <c r="B199" s="17"/>
      <c r="C199" s="106" t="s">
        <v>197</v>
      </c>
      <c r="D199" s="165"/>
      <c r="E199" s="472"/>
      <c r="F199" s="471"/>
      <c r="G199" s="281"/>
      <c r="H199" s="281"/>
      <c r="I199" s="281"/>
      <c r="J199" s="473"/>
      <c r="K199" s="163"/>
      <c r="L199" s="20"/>
      <c r="M199" s="8"/>
    </row>
    <row r="200" spans="1:13" ht="18" customHeight="1">
      <c r="A200" s="9"/>
      <c r="B200" s="17"/>
      <c r="C200" s="106"/>
      <c r="D200" s="165"/>
      <c r="E200" s="472"/>
      <c r="F200" s="471"/>
      <c r="G200" s="281"/>
      <c r="H200" s="281"/>
      <c r="I200" s="281"/>
      <c r="J200" s="473"/>
      <c r="K200" s="163"/>
      <c r="L200" s="20"/>
      <c r="M200" s="8"/>
    </row>
    <row r="201" spans="1:13" ht="18" customHeight="1">
      <c r="A201" s="3">
        <v>24</v>
      </c>
      <c r="B201" s="68" t="s">
        <v>158</v>
      </c>
      <c r="C201" s="105" t="s">
        <v>145</v>
      </c>
      <c r="D201" s="164" t="s">
        <v>150</v>
      </c>
      <c r="E201" s="469">
        <v>180000</v>
      </c>
      <c r="F201" s="469">
        <v>180000</v>
      </c>
      <c r="G201" s="469">
        <v>180000</v>
      </c>
      <c r="H201" s="469">
        <v>180000</v>
      </c>
      <c r="I201" s="469">
        <v>180000</v>
      </c>
      <c r="J201" s="568" t="s">
        <v>44</v>
      </c>
      <c r="K201" s="162" t="s">
        <v>9</v>
      </c>
      <c r="L201" s="72" t="s">
        <v>43</v>
      </c>
      <c r="M201" s="8"/>
    </row>
    <row r="202" spans="1:13" ht="18" customHeight="1">
      <c r="A202" s="9"/>
      <c r="B202" s="366" t="s">
        <v>300</v>
      </c>
      <c r="C202" s="106" t="s">
        <v>146</v>
      </c>
      <c r="D202" s="165" t="s">
        <v>557</v>
      </c>
      <c r="E202" s="472"/>
      <c r="F202" s="471"/>
      <c r="G202" s="281"/>
      <c r="H202" s="281"/>
      <c r="I202" s="281"/>
      <c r="J202" s="473" t="s">
        <v>45</v>
      </c>
      <c r="K202" s="163" t="s">
        <v>14</v>
      </c>
      <c r="L202" s="20"/>
      <c r="M202" s="8"/>
    </row>
    <row r="203" spans="1:13" ht="18" customHeight="1">
      <c r="A203" s="9"/>
      <c r="B203" s="17" t="s">
        <v>299</v>
      </c>
      <c r="C203" s="106" t="s">
        <v>232</v>
      </c>
      <c r="D203" s="165" t="s">
        <v>163</v>
      </c>
      <c r="E203" s="472"/>
      <c r="F203" s="471"/>
      <c r="G203" s="281"/>
      <c r="H203" s="281"/>
      <c r="I203" s="281"/>
      <c r="J203" s="473"/>
      <c r="K203" s="163"/>
      <c r="L203" s="20"/>
      <c r="M203" s="8"/>
    </row>
    <row r="204" spans="1:13" ht="18" customHeight="1">
      <c r="A204" s="9"/>
      <c r="B204" s="17"/>
      <c r="C204" s="106" t="s">
        <v>197</v>
      </c>
      <c r="D204" s="165"/>
      <c r="E204" s="472"/>
      <c r="F204" s="471"/>
      <c r="G204" s="281"/>
      <c r="H204" s="281"/>
      <c r="I204" s="281"/>
      <c r="J204" s="473"/>
      <c r="K204" s="163"/>
      <c r="L204" s="20"/>
      <c r="M204" s="91"/>
    </row>
    <row r="205" spans="1:13" ht="18" customHeight="1">
      <c r="A205" s="9"/>
      <c r="B205" s="78"/>
      <c r="C205" s="76"/>
      <c r="D205" s="166"/>
      <c r="E205" s="457"/>
      <c r="F205" s="456"/>
      <c r="G205" s="455"/>
      <c r="H205" s="455"/>
      <c r="I205" s="455"/>
      <c r="J205" s="456"/>
      <c r="K205" s="380"/>
      <c r="L205" s="16"/>
      <c r="M205" s="91"/>
    </row>
    <row r="206" spans="1:13" ht="18" customHeight="1">
      <c r="A206" s="3">
        <v>25</v>
      </c>
      <c r="B206" s="32" t="s">
        <v>288</v>
      </c>
      <c r="C206" s="105" t="s">
        <v>145</v>
      </c>
      <c r="D206" s="162" t="s">
        <v>558</v>
      </c>
      <c r="E206" s="475">
        <v>40000</v>
      </c>
      <c r="F206" s="475">
        <v>40000</v>
      </c>
      <c r="G206" s="475">
        <v>40000</v>
      </c>
      <c r="H206" s="469" t="s">
        <v>11</v>
      </c>
      <c r="I206" s="469" t="s">
        <v>11</v>
      </c>
      <c r="J206" s="568" t="s">
        <v>44</v>
      </c>
      <c r="K206" s="162" t="s">
        <v>9</v>
      </c>
      <c r="L206" s="72" t="s">
        <v>43</v>
      </c>
      <c r="M206" s="91"/>
    </row>
    <row r="207" spans="1:13" s="42" customFormat="1" ht="18" customHeight="1">
      <c r="A207" s="9"/>
      <c r="B207" s="160" t="s">
        <v>289</v>
      </c>
      <c r="C207" s="106" t="s">
        <v>146</v>
      </c>
      <c r="D207" s="165" t="s">
        <v>163</v>
      </c>
      <c r="E207" s="472"/>
      <c r="F207" s="471"/>
      <c r="G207" s="281"/>
      <c r="H207" s="281"/>
      <c r="I207" s="281"/>
      <c r="J207" s="473" t="s">
        <v>45</v>
      </c>
      <c r="K207" s="163" t="s">
        <v>14</v>
      </c>
      <c r="L207" s="20"/>
      <c r="M207" s="39"/>
    </row>
    <row r="208" spans="1:13" s="42" customFormat="1" ht="18" customHeight="1">
      <c r="A208" s="9"/>
      <c r="B208" s="4"/>
      <c r="C208" s="106" t="s">
        <v>232</v>
      </c>
      <c r="D208" s="163"/>
      <c r="E208" s="472"/>
      <c r="F208" s="471"/>
      <c r="G208" s="281"/>
      <c r="H208" s="281"/>
      <c r="I208" s="281"/>
      <c r="J208" s="473"/>
      <c r="K208" s="163"/>
      <c r="L208" s="20"/>
      <c r="M208" s="51"/>
    </row>
    <row r="209" spans="1:13" s="42" customFormat="1" ht="18" customHeight="1">
      <c r="A209" s="9"/>
      <c r="B209" s="17"/>
      <c r="C209" s="106" t="s">
        <v>197</v>
      </c>
      <c r="D209" s="163"/>
      <c r="E209" s="472"/>
      <c r="F209" s="471"/>
      <c r="G209" s="281"/>
      <c r="H209" s="281"/>
      <c r="I209" s="281"/>
      <c r="J209" s="473"/>
      <c r="K209" s="163"/>
      <c r="L209" s="20"/>
      <c r="M209" s="51"/>
    </row>
    <row r="210" spans="1:13" s="42" customFormat="1" ht="18" customHeight="1">
      <c r="A210" s="9"/>
      <c r="B210" s="78"/>
      <c r="C210" s="76"/>
      <c r="D210" s="103"/>
      <c r="E210" s="457"/>
      <c r="F210" s="456"/>
      <c r="G210" s="455"/>
      <c r="H210" s="455"/>
      <c r="I210" s="455"/>
      <c r="J210" s="456"/>
      <c r="K210" s="380"/>
      <c r="L210" s="16"/>
      <c r="M210" s="51"/>
    </row>
    <row r="211" spans="1:13" s="42" customFormat="1" ht="18" customHeight="1" thickBot="1">
      <c r="A211" s="676" t="s">
        <v>0</v>
      </c>
      <c r="B211" s="677"/>
      <c r="C211" s="677"/>
      <c r="D211" s="678"/>
      <c r="E211" s="454">
        <f>SUM(E190:E210)</f>
        <v>220000</v>
      </c>
      <c r="F211" s="454">
        <f>SUM(F190:F210)</f>
        <v>12820000</v>
      </c>
      <c r="G211" s="454">
        <f>SUM(G190:G210)</f>
        <v>12820000</v>
      </c>
      <c r="H211" s="454">
        <f>SUM(H190:H210)</f>
        <v>12780000</v>
      </c>
      <c r="I211" s="454">
        <f>SUM(I190:I210)</f>
        <v>12780000</v>
      </c>
      <c r="J211" s="454"/>
      <c r="K211" s="431">
        <f>SUM(E211:J211)</f>
        <v>51420000</v>
      </c>
      <c r="L211" s="431"/>
      <c r="M211" s="51"/>
    </row>
    <row r="212" spans="1:13" ht="18" customHeight="1" thickTop="1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8"/>
    </row>
    <row r="213" spans="1:13" ht="18" customHeight="1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8"/>
    </row>
    <row r="214" spans="1:13" ht="18" customHeight="1">
      <c r="A214" s="23"/>
      <c r="B214" s="23"/>
      <c r="E214" s="23"/>
      <c r="F214" s="23"/>
      <c r="G214" s="23"/>
      <c r="H214" s="23"/>
      <c r="I214" s="23"/>
      <c r="J214" s="23"/>
      <c r="K214" s="23"/>
      <c r="L214" s="441">
        <v>7</v>
      </c>
      <c r="M214" s="8"/>
    </row>
    <row r="215" spans="1:13" ht="18" customHeight="1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8"/>
    </row>
    <row r="216" spans="1:13" ht="18" customHeight="1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8"/>
    </row>
    <row r="217" spans="1:13" ht="18" customHeight="1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8"/>
    </row>
    <row r="218" spans="1:13" ht="18" customHeight="1">
      <c r="A218" s="9"/>
      <c r="B218" s="39" t="s">
        <v>41</v>
      </c>
      <c r="C218" s="39"/>
      <c r="D218" s="39"/>
      <c r="E218" s="40"/>
      <c r="F218" s="40"/>
      <c r="G218" s="40"/>
      <c r="H218" s="40"/>
      <c r="I218" s="40"/>
      <c r="J218" s="41"/>
      <c r="K218" s="41"/>
      <c r="L218" s="39"/>
      <c r="M218" s="8"/>
    </row>
    <row r="219" spans="1:13" ht="18" customHeight="1">
      <c r="A219" s="9"/>
      <c r="B219" s="38" t="s">
        <v>157</v>
      </c>
      <c r="C219" s="51"/>
      <c r="D219" s="51" t="s">
        <v>183</v>
      </c>
      <c r="E219" s="52"/>
      <c r="F219" s="52"/>
      <c r="G219" s="52"/>
      <c r="H219" s="52"/>
      <c r="I219" s="53"/>
      <c r="J219" s="54"/>
      <c r="K219" s="54"/>
      <c r="L219" s="50"/>
      <c r="M219" s="8"/>
    </row>
    <row r="220" spans="1:13" ht="18" customHeight="1">
      <c r="A220" s="658" t="s">
        <v>1</v>
      </c>
      <c r="B220" s="659" t="s">
        <v>2</v>
      </c>
      <c r="C220" s="658" t="s">
        <v>3</v>
      </c>
      <c r="D220" s="55" t="s">
        <v>4</v>
      </c>
      <c r="E220" s="662" t="s">
        <v>42</v>
      </c>
      <c r="F220" s="663"/>
      <c r="G220" s="663"/>
      <c r="H220" s="663"/>
      <c r="I220" s="664"/>
      <c r="J220" s="56" t="s">
        <v>35</v>
      </c>
      <c r="K220" s="57" t="s">
        <v>57</v>
      </c>
      <c r="L220" s="57" t="s">
        <v>6</v>
      </c>
      <c r="M220" s="8"/>
    </row>
    <row r="221" spans="1:13" ht="18" customHeight="1">
      <c r="A221" s="659"/>
      <c r="B221" s="671"/>
      <c r="C221" s="658"/>
      <c r="D221" s="59" t="s">
        <v>5</v>
      </c>
      <c r="E221" s="582">
        <v>2566</v>
      </c>
      <c r="F221" s="582">
        <v>2567</v>
      </c>
      <c r="G221" s="582">
        <v>2568</v>
      </c>
      <c r="H221" s="582">
        <v>2569</v>
      </c>
      <c r="I221" s="582">
        <v>2570</v>
      </c>
      <c r="J221" s="61" t="s">
        <v>36</v>
      </c>
      <c r="K221" s="62" t="s">
        <v>56</v>
      </c>
      <c r="L221" s="62" t="s">
        <v>7</v>
      </c>
      <c r="M221" s="8"/>
    </row>
    <row r="222" spans="1:13" ht="18" customHeight="1">
      <c r="A222" s="3">
        <v>26</v>
      </c>
      <c r="B222" s="32" t="s">
        <v>367</v>
      </c>
      <c r="C222" s="105" t="s">
        <v>145</v>
      </c>
      <c r="D222" s="400" t="s">
        <v>440</v>
      </c>
      <c r="E222" s="469">
        <v>0</v>
      </c>
      <c r="F222" s="469">
        <v>553800</v>
      </c>
      <c r="G222" s="469">
        <v>553800</v>
      </c>
      <c r="H222" s="469">
        <v>553800</v>
      </c>
      <c r="I222" s="469">
        <v>553800</v>
      </c>
      <c r="J222" s="568" t="s">
        <v>44</v>
      </c>
      <c r="K222" s="162" t="s">
        <v>9</v>
      </c>
      <c r="L222" s="72" t="s">
        <v>43</v>
      </c>
      <c r="M222" s="8"/>
    </row>
    <row r="223" spans="1:13" ht="18" customHeight="1">
      <c r="A223" s="9"/>
      <c r="B223" s="160" t="s">
        <v>368</v>
      </c>
      <c r="C223" s="106" t="s">
        <v>146</v>
      </c>
      <c r="D223" s="401" t="s">
        <v>559</v>
      </c>
      <c r="E223" s="471"/>
      <c r="F223" s="471"/>
      <c r="G223" s="281"/>
      <c r="H223" s="281"/>
      <c r="I223" s="281"/>
      <c r="J223" s="473" t="s">
        <v>45</v>
      </c>
      <c r="K223" s="163" t="s">
        <v>14</v>
      </c>
      <c r="L223" s="20"/>
      <c r="M223" s="8"/>
    </row>
    <row r="224" spans="1:13" ht="18" customHeight="1">
      <c r="A224" s="9"/>
      <c r="B224" s="4"/>
      <c r="C224" s="106" t="s">
        <v>232</v>
      </c>
      <c r="D224" s="165" t="s">
        <v>309</v>
      </c>
      <c r="E224" s="471"/>
      <c r="F224" s="471"/>
      <c r="G224" s="281"/>
      <c r="H224" s="281"/>
      <c r="I224" s="281"/>
      <c r="J224" s="473"/>
      <c r="K224" s="163"/>
      <c r="L224" s="20"/>
      <c r="M224" s="8"/>
    </row>
    <row r="225" spans="1:13" ht="18" customHeight="1">
      <c r="A225" s="9"/>
      <c r="B225" s="17"/>
      <c r="C225" s="106" t="s">
        <v>197</v>
      </c>
      <c r="D225" s="401"/>
      <c r="E225" s="471"/>
      <c r="F225" s="471"/>
      <c r="G225" s="281"/>
      <c r="H225" s="281"/>
      <c r="I225" s="281"/>
      <c r="J225" s="473"/>
      <c r="K225" s="163"/>
      <c r="L225" s="20"/>
      <c r="M225" s="8"/>
    </row>
    <row r="226" spans="1:13" ht="18" customHeight="1">
      <c r="A226" s="9"/>
      <c r="B226" s="78"/>
      <c r="C226" s="76"/>
      <c r="D226" s="448"/>
      <c r="E226" s="456"/>
      <c r="F226" s="456"/>
      <c r="G226" s="455"/>
      <c r="H226" s="455"/>
      <c r="I226" s="455"/>
      <c r="J226" s="456"/>
      <c r="K226" s="380"/>
      <c r="L226" s="16"/>
      <c r="M226" s="8"/>
    </row>
    <row r="227" spans="1:13" ht="18" customHeight="1">
      <c r="A227" s="3">
        <v>27</v>
      </c>
      <c r="B227" s="32" t="s">
        <v>367</v>
      </c>
      <c r="C227" s="105" t="s">
        <v>145</v>
      </c>
      <c r="D227" s="400" t="s">
        <v>440</v>
      </c>
      <c r="E227" s="469">
        <v>0</v>
      </c>
      <c r="F227" s="469">
        <v>3120000</v>
      </c>
      <c r="G227" s="469">
        <v>3120000</v>
      </c>
      <c r="H227" s="469">
        <v>3120000</v>
      </c>
      <c r="I227" s="469">
        <v>3120000</v>
      </c>
      <c r="J227" s="568" t="s">
        <v>44</v>
      </c>
      <c r="K227" s="162" t="s">
        <v>9</v>
      </c>
      <c r="L227" s="72" t="s">
        <v>43</v>
      </c>
      <c r="M227" s="8"/>
    </row>
    <row r="228" spans="1:13" ht="18" customHeight="1">
      <c r="A228" s="9"/>
      <c r="B228" s="160" t="s">
        <v>441</v>
      </c>
      <c r="C228" s="106" t="s">
        <v>146</v>
      </c>
      <c r="D228" s="401" t="s">
        <v>560</v>
      </c>
      <c r="E228" s="471"/>
      <c r="F228" s="471"/>
      <c r="G228" s="281"/>
      <c r="H228" s="281"/>
      <c r="I228" s="281"/>
      <c r="J228" s="473" t="s">
        <v>45</v>
      </c>
      <c r="K228" s="163" t="s">
        <v>14</v>
      </c>
      <c r="L228" s="20"/>
      <c r="M228" s="8"/>
    </row>
    <row r="229" spans="1:13" ht="18" customHeight="1">
      <c r="A229" s="9"/>
      <c r="B229" s="4"/>
      <c r="C229" s="106" t="s">
        <v>232</v>
      </c>
      <c r="D229" s="165" t="s">
        <v>309</v>
      </c>
      <c r="E229" s="471"/>
      <c r="F229" s="471"/>
      <c r="G229" s="281"/>
      <c r="H229" s="281"/>
      <c r="I229" s="281"/>
      <c r="J229" s="473"/>
      <c r="K229" s="163"/>
      <c r="L229" s="20"/>
      <c r="M229" s="8"/>
    </row>
    <row r="230" spans="1:13" ht="18" customHeight="1">
      <c r="A230" s="9"/>
      <c r="B230" s="17"/>
      <c r="C230" s="106" t="s">
        <v>197</v>
      </c>
      <c r="D230" s="401"/>
      <c r="E230" s="471"/>
      <c r="F230" s="471"/>
      <c r="G230" s="281"/>
      <c r="H230" s="281"/>
      <c r="I230" s="281"/>
      <c r="J230" s="473"/>
      <c r="K230" s="163"/>
      <c r="L230" s="20"/>
      <c r="M230" s="8"/>
    </row>
    <row r="231" spans="1:13" ht="18" customHeight="1">
      <c r="A231" s="9"/>
      <c r="B231" s="78"/>
      <c r="C231" s="76"/>
      <c r="D231" s="448"/>
      <c r="E231" s="456"/>
      <c r="F231" s="456"/>
      <c r="G231" s="455"/>
      <c r="H231" s="455"/>
      <c r="I231" s="455"/>
      <c r="J231" s="456"/>
      <c r="K231" s="380"/>
      <c r="L231" s="16"/>
      <c r="M231" s="8"/>
    </row>
    <row r="232" spans="1:13" ht="18" customHeight="1">
      <c r="A232" s="21">
        <v>28</v>
      </c>
      <c r="B232" s="287" t="s">
        <v>304</v>
      </c>
      <c r="C232" s="105" t="s">
        <v>145</v>
      </c>
      <c r="D232" s="164" t="s">
        <v>381</v>
      </c>
      <c r="E232" s="469">
        <v>0</v>
      </c>
      <c r="F232" s="469">
        <v>800000</v>
      </c>
      <c r="G232" s="469">
        <v>800000</v>
      </c>
      <c r="H232" s="469">
        <v>800000</v>
      </c>
      <c r="I232" s="469">
        <v>800000</v>
      </c>
      <c r="J232" s="568" t="s">
        <v>44</v>
      </c>
      <c r="K232" s="162" t="s">
        <v>9</v>
      </c>
      <c r="L232" s="72" t="s">
        <v>43</v>
      </c>
      <c r="M232" s="8"/>
    </row>
    <row r="233" spans="1:13" ht="18" customHeight="1">
      <c r="A233" s="73"/>
      <c r="B233" s="397" t="s">
        <v>305</v>
      </c>
      <c r="C233" s="106" t="s">
        <v>146</v>
      </c>
      <c r="D233" s="165" t="s">
        <v>561</v>
      </c>
      <c r="E233" s="472"/>
      <c r="F233" s="471"/>
      <c r="G233" s="281"/>
      <c r="H233" s="281"/>
      <c r="I233" s="281"/>
      <c r="J233" s="473" t="s">
        <v>45</v>
      </c>
      <c r="K233" s="163" t="s">
        <v>14</v>
      </c>
      <c r="L233" s="20"/>
      <c r="M233" s="8"/>
    </row>
    <row r="234" spans="1:13" ht="18" customHeight="1">
      <c r="A234" s="73"/>
      <c r="B234" s="36" t="s">
        <v>419</v>
      </c>
      <c r="C234" s="106" t="s">
        <v>232</v>
      </c>
      <c r="D234" s="165" t="s">
        <v>163</v>
      </c>
      <c r="E234" s="472"/>
      <c r="F234" s="471"/>
      <c r="G234" s="281"/>
      <c r="H234" s="281"/>
      <c r="I234" s="281"/>
      <c r="J234" s="473"/>
      <c r="K234" s="163"/>
      <c r="L234" s="20"/>
      <c r="M234" s="8"/>
    </row>
    <row r="235" spans="1:13" ht="18" customHeight="1">
      <c r="A235" s="73"/>
      <c r="B235" s="36"/>
      <c r="C235" s="106" t="s">
        <v>197</v>
      </c>
      <c r="D235" s="165"/>
      <c r="E235" s="472"/>
      <c r="F235" s="471"/>
      <c r="G235" s="281"/>
      <c r="H235" s="281"/>
      <c r="I235" s="281"/>
      <c r="J235" s="473"/>
      <c r="K235" s="163"/>
      <c r="L235" s="20"/>
      <c r="M235" s="8"/>
    </row>
    <row r="236" spans="1:13" ht="18" customHeight="1">
      <c r="A236" s="9"/>
      <c r="B236" s="78"/>
      <c r="C236" s="26"/>
      <c r="D236" s="166"/>
      <c r="E236" s="457"/>
      <c r="F236" s="456"/>
      <c r="G236" s="455"/>
      <c r="H236" s="455"/>
      <c r="I236" s="455"/>
      <c r="J236" s="456"/>
      <c r="K236" s="380"/>
      <c r="L236" s="16"/>
      <c r="M236" s="8"/>
    </row>
    <row r="237" spans="1:13" ht="18" customHeight="1">
      <c r="A237" s="21">
        <v>29</v>
      </c>
      <c r="B237" s="287" t="s">
        <v>585</v>
      </c>
      <c r="C237" s="105" t="s">
        <v>145</v>
      </c>
      <c r="D237" s="427" t="s">
        <v>429</v>
      </c>
      <c r="E237" s="469">
        <v>50000</v>
      </c>
      <c r="F237" s="469">
        <v>50000</v>
      </c>
      <c r="G237" s="469">
        <v>50000</v>
      </c>
      <c r="H237" s="469" t="s">
        <v>11</v>
      </c>
      <c r="I237" s="469" t="s">
        <v>11</v>
      </c>
      <c r="J237" s="568" t="s">
        <v>44</v>
      </c>
      <c r="K237" s="427" t="s">
        <v>9</v>
      </c>
      <c r="L237" s="5" t="s">
        <v>43</v>
      </c>
      <c r="M237" s="8"/>
    </row>
    <row r="238" spans="1:13" ht="18" customHeight="1">
      <c r="A238" s="73"/>
      <c r="B238" s="397" t="s">
        <v>291</v>
      </c>
      <c r="C238" s="106" t="s">
        <v>146</v>
      </c>
      <c r="D238" s="163" t="s">
        <v>163</v>
      </c>
      <c r="E238" s="471"/>
      <c r="F238" s="472"/>
      <c r="G238" s="471"/>
      <c r="H238" s="472"/>
      <c r="I238" s="471"/>
      <c r="J238" s="473" t="s">
        <v>45</v>
      </c>
      <c r="K238" s="294" t="s">
        <v>14</v>
      </c>
      <c r="L238" s="10"/>
      <c r="M238" s="8"/>
    </row>
    <row r="239" spans="1:13" ht="18" customHeight="1">
      <c r="A239" s="73"/>
      <c r="B239" s="36"/>
      <c r="C239" s="106" t="s">
        <v>232</v>
      </c>
      <c r="D239" s="294"/>
      <c r="E239" s="471"/>
      <c r="F239" s="472"/>
      <c r="G239" s="471"/>
      <c r="H239" s="472"/>
      <c r="I239" s="471"/>
      <c r="J239" s="473"/>
      <c r="K239" s="294"/>
      <c r="L239" s="10"/>
      <c r="M239" s="8"/>
    </row>
    <row r="240" spans="1:13" ht="18" customHeight="1">
      <c r="A240" s="73"/>
      <c r="B240" s="36"/>
      <c r="C240" s="106" t="s">
        <v>197</v>
      </c>
      <c r="D240" s="294"/>
      <c r="E240" s="471"/>
      <c r="F240" s="472"/>
      <c r="G240" s="471"/>
      <c r="H240" s="472"/>
      <c r="I240" s="471"/>
      <c r="J240" s="473"/>
      <c r="K240" s="294"/>
      <c r="L240" s="10"/>
      <c r="M240" s="8"/>
    </row>
    <row r="241" spans="1:13" ht="18" customHeight="1">
      <c r="A241" s="24"/>
      <c r="B241" s="417"/>
      <c r="C241" s="406"/>
      <c r="D241" s="417"/>
      <c r="E241" s="289"/>
      <c r="F241" s="420"/>
      <c r="G241" s="289"/>
      <c r="H241" s="420"/>
      <c r="I241" s="289"/>
      <c r="J241" s="289"/>
      <c r="K241" s="420"/>
      <c r="L241" s="289"/>
      <c r="M241" s="8"/>
    </row>
    <row r="242" spans="1:13" s="42" customFormat="1" ht="18" customHeight="1" thickBot="1">
      <c r="A242" s="676" t="s">
        <v>0</v>
      </c>
      <c r="B242" s="677"/>
      <c r="C242" s="677"/>
      <c r="D242" s="678"/>
      <c r="E242" s="454">
        <f>SUM(E222:E241)</f>
        <v>50000</v>
      </c>
      <c r="F242" s="454">
        <f>SUM(F222:F241)</f>
        <v>4523800</v>
      </c>
      <c r="G242" s="454">
        <f>SUM(G222:G241)</f>
        <v>4523800</v>
      </c>
      <c r="H242" s="454">
        <f>SUM(H222:H241)</f>
        <v>4473800</v>
      </c>
      <c r="I242" s="454">
        <f>SUM(I222:I241)</f>
        <v>4473800</v>
      </c>
      <c r="J242" s="454"/>
      <c r="K242" s="431">
        <f>SUM(E242:J242)</f>
        <v>18045200</v>
      </c>
      <c r="L242" s="431"/>
      <c r="M242" s="39"/>
    </row>
    <row r="243" spans="1:13" s="42" customFormat="1" ht="18" customHeight="1" thickTop="1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39"/>
    </row>
    <row r="244" spans="1:13" ht="18" customHeight="1">
      <c r="A244" s="23"/>
      <c r="B244" s="23"/>
      <c r="E244" s="23"/>
      <c r="F244" s="23"/>
      <c r="G244" s="23"/>
      <c r="H244" s="23"/>
      <c r="I244" s="23"/>
      <c r="J244" s="23"/>
      <c r="K244" s="23"/>
      <c r="L244" s="23"/>
      <c r="M244" s="8"/>
    </row>
    <row r="245" spans="1:13" ht="18" customHeight="1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8"/>
    </row>
    <row r="246" spans="1:13" ht="18" customHeight="1">
      <c r="A246" s="23"/>
      <c r="B246" s="23"/>
      <c r="E246" s="23"/>
      <c r="F246" s="23"/>
      <c r="G246" s="23"/>
      <c r="H246" s="23"/>
      <c r="I246" s="23"/>
      <c r="J246" s="23"/>
      <c r="K246" s="23"/>
      <c r="L246" s="441">
        <v>8</v>
      </c>
      <c r="M246" s="8"/>
    </row>
    <row r="247" spans="1:13" ht="18" customHeight="1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8"/>
    </row>
    <row r="248" spans="1:13" ht="18" customHeight="1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8"/>
    </row>
    <row r="249" spans="1:13" ht="18" customHeight="1">
      <c r="A249" s="9"/>
      <c r="B249" s="39" t="s">
        <v>41</v>
      </c>
      <c r="C249" s="39"/>
      <c r="D249" s="39"/>
      <c r="E249" s="40"/>
      <c r="F249" s="40"/>
      <c r="G249" s="40"/>
      <c r="H249" s="40"/>
      <c r="I249" s="40"/>
      <c r="J249" s="41"/>
      <c r="K249" s="41"/>
      <c r="L249" s="39"/>
      <c r="M249" s="8"/>
    </row>
    <row r="250" spans="1:13" ht="18" customHeight="1">
      <c r="A250" s="9"/>
      <c r="B250" s="38" t="s">
        <v>157</v>
      </c>
      <c r="C250" s="51"/>
      <c r="D250" s="51" t="s">
        <v>183</v>
      </c>
      <c r="E250" s="52"/>
      <c r="F250" s="52"/>
      <c r="G250" s="52"/>
      <c r="H250" s="52"/>
      <c r="I250" s="53"/>
      <c r="J250" s="54"/>
      <c r="K250" s="54"/>
      <c r="L250" s="50"/>
      <c r="M250" s="8"/>
    </row>
    <row r="251" spans="1:13" ht="18" customHeight="1">
      <c r="A251" s="658" t="s">
        <v>1</v>
      </c>
      <c r="B251" s="659" t="s">
        <v>2</v>
      </c>
      <c r="C251" s="658" t="s">
        <v>3</v>
      </c>
      <c r="D251" s="55" t="s">
        <v>4</v>
      </c>
      <c r="E251" s="662" t="s">
        <v>42</v>
      </c>
      <c r="F251" s="663"/>
      <c r="G251" s="663"/>
      <c r="H251" s="663"/>
      <c r="I251" s="664"/>
      <c r="J251" s="56" t="s">
        <v>35</v>
      </c>
      <c r="K251" s="57" t="s">
        <v>57</v>
      </c>
      <c r="L251" s="57" t="s">
        <v>6</v>
      </c>
      <c r="M251" s="8"/>
    </row>
    <row r="252" spans="1:13" ht="18" customHeight="1">
      <c r="A252" s="659"/>
      <c r="B252" s="671"/>
      <c r="C252" s="658"/>
      <c r="D252" s="59" t="s">
        <v>5</v>
      </c>
      <c r="E252" s="582">
        <v>2566</v>
      </c>
      <c r="F252" s="582">
        <v>2567</v>
      </c>
      <c r="G252" s="582">
        <v>2568</v>
      </c>
      <c r="H252" s="582">
        <v>2569</v>
      </c>
      <c r="I252" s="582">
        <v>2570</v>
      </c>
      <c r="J252" s="61" t="s">
        <v>36</v>
      </c>
      <c r="K252" s="62" t="s">
        <v>56</v>
      </c>
      <c r="L252" s="62" t="s">
        <v>7</v>
      </c>
      <c r="M252" s="8"/>
    </row>
    <row r="253" spans="1:13" ht="18" customHeight="1">
      <c r="A253" s="21">
        <v>30</v>
      </c>
      <c r="B253" s="377" t="s">
        <v>302</v>
      </c>
      <c r="C253" s="105" t="s">
        <v>145</v>
      </c>
      <c r="D253" s="400" t="s">
        <v>562</v>
      </c>
      <c r="E253" s="64">
        <v>0</v>
      </c>
      <c r="F253" s="469">
        <v>470000</v>
      </c>
      <c r="G253" s="469">
        <v>470000</v>
      </c>
      <c r="H253" s="469">
        <v>470000</v>
      </c>
      <c r="I253" s="469">
        <v>470000</v>
      </c>
      <c r="J253" s="568" t="s">
        <v>44</v>
      </c>
      <c r="K253" s="164" t="s">
        <v>9</v>
      </c>
      <c r="L253" s="72" t="s">
        <v>43</v>
      </c>
      <c r="M253" s="8"/>
    </row>
    <row r="254" spans="1:13" ht="18" customHeight="1">
      <c r="A254" s="73"/>
      <c r="B254" s="378" t="s">
        <v>443</v>
      </c>
      <c r="C254" s="106" t="s">
        <v>146</v>
      </c>
      <c r="D254" s="401" t="s">
        <v>442</v>
      </c>
      <c r="E254" s="66"/>
      <c r="F254" s="472"/>
      <c r="G254" s="471"/>
      <c r="H254" s="472"/>
      <c r="I254" s="471"/>
      <c r="J254" s="473" t="s">
        <v>45</v>
      </c>
      <c r="K254" s="165" t="s">
        <v>14</v>
      </c>
      <c r="L254" s="20"/>
      <c r="M254" s="8"/>
    </row>
    <row r="255" spans="1:13" ht="18" customHeight="1">
      <c r="A255" s="73"/>
      <c r="B255" s="378" t="s">
        <v>581</v>
      </c>
      <c r="C255" s="106" t="s">
        <v>232</v>
      </c>
      <c r="D255" s="165" t="s">
        <v>309</v>
      </c>
      <c r="E255" s="66"/>
      <c r="F255" s="472"/>
      <c r="G255" s="471"/>
      <c r="H255" s="472"/>
      <c r="I255" s="471"/>
      <c r="J255" s="473"/>
      <c r="K255" s="165"/>
      <c r="L255" s="20"/>
      <c r="M255" s="8"/>
    </row>
    <row r="256" spans="1:13" ht="18" customHeight="1">
      <c r="A256" s="73"/>
      <c r="B256" s="378"/>
      <c r="C256" s="106" t="s">
        <v>197</v>
      </c>
      <c r="D256" s="401"/>
      <c r="E256" s="66"/>
      <c r="F256" s="472"/>
      <c r="G256" s="471"/>
      <c r="H256" s="472"/>
      <c r="I256" s="471"/>
      <c r="J256" s="473"/>
      <c r="K256" s="165"/>
      <c r="L256" s="20"/>
      <c r="M256" s="8"/>
    </row>
    <row r="257" spans="1:13" ht="18" customHeight="1">
      <c r="A257" s="24"/>
      <c r="B257" s="394"/>
      <c r="C257" s="282"/>
      <c r="D257" s="426"/>
      <c r="E257" s="444"/>
      <c r="F257" s="479"/>
      <c r="G257" s="480"/>
      <c r="H257" s="479"/>
      <c r="I257" s="480"/>
      <c r="J257" s="456"/>
      <c r="K257" s="365"/>
      <c r="L257" s="16"/>
      <c r="M257" s="8"/>
    </row>
    <row r="258" spans="1:13" ht="18" customHeight="1">
      <c r="A258" s="21">
        <v>31</v>
      </c>
      <c r="B258" s="32" t="s">
        <v>303</v>
      </c>
      <c r="C258" s="105" t="s">
        <v>145</v>
      </c>
      <c r="D258" s="162" t="s">
        <v>364</v>
      </c>
      <c r="E258" s="293">
        <v>0</v>
      </c>
      <c r="F258" s="470">
        <v>2500000</v>
      </c>
      <c r="G258" s="470">
        <v>2500000</v>
      </c>
      <c r="H258" s="470">
        <v>2500000</v>
      </c>
      <c r="I258" s="470">
        <v>2500000</v>
      </c>
      <c r="J258" s="570" t="s">
        <v>44</v>
      </c>
      <c r="K258" s="162" t="s">
        <v>9</v>
      </c>
      <c r="L258" s="72" t="s">
        <v>43</v>
      </c>
      <c r="M258" s="8"/>
    </row>
    <row r="259" spans="1:13" ht="18" customHeight="1">
      <c r="A259" s="73"/>
      <c r="B259" s="4" t="s">
        <v>471</v>
      </c>
      <c r="C259" s="106" t="s">
        <v>146</v>
      </c>
      <c r="D259" s="163" t="s">
        <v>561</v>
      </c>
      <c r="E259" s="101"/>
      <c r="F259" s="471"/>
      <c r="G259" s="472"/>
      <c r="H259" s="471"/>
      <c r="I259" s="476"/>
      <c r="J259" s="486" t="s">
        <v>45</v>
      </c>
      <c r="K259" s="163" t="s">
        <v>14</v>
      </c>
      <c r="L259" s="20"/>
      <c r="M259" s="8"/>
    </row>
    <row r="260" spans="1:13" ht="18" customHeight="1">
      <c r="A260" s="73"/>
      <c r="B260" s="403"/>
      <c r="C260" s="106" t="s">
        <v>232</v>
      </c>
      <c r="D260" s="163" t="s">
        <v>472</v>
      </c>
      <c r="E260" s="101"/>
      <c r="F260" s="471"/>
      <c r="G260" s="472"/>
      <c r="H260" s="471"/>
      <c r="I260" s="476"/>
      <c r="J260" s="486"/>
      <c r="K260" s="163"/>
      <c r="L260" s="20"/>
      <c r="M260" s="8"/>
    </row>
    <row r="261" spans="1:13" ht="18" customHeight="1">
      <c r="A261" s="73"/>
      <c r="B261" s="4"/>
      <c r="C261" s="106" t="s">
        <v>197</v>
      </c>
      <c r="D261" s="163"/>
      <c r="E261" s="101"/>
      <c r="F261" s="471"/>
      <c r="G261" s="472"/>
      <c r="H261" s="471"/>
      <c r="I261" s="476"/>
      <c r="J261" s="486"/>
      <c r="K261" s="163"/>
      <c r="L261" s="20"/>
      <c r="M261" s="8"/>
    </row>
    <row r="262" spans="1:13" ht="18" customHeight="1">
      <c r="A262" s="24"/>
      <c r="B262" s="13"/>
      <c r="C262" s="282"/>
      <c r="D262" s="380"/>
      <c r="E262" s="326"/>
      <c r="F262" s="480"/>
      <c r="G262" s="479"/>
      <c r="H262" s="480"/>
      <c r="I262" s="567"/>
      <c r="J262" s="455"/>
      <c r="K262" s="380"/>
      <c r="L262" s="16"/>
      <c r="M262" s="8"/>
    </row>
    <row r="263" spans="1:13" ht="18" customHeight="1">
      <c r="A263" s="73">
        <v>32</v>
      </c>
      <c r="B263" s="36" t="s">
        <v>261</v>
      </c>
      <c r="C263" s="106" t="s">
        <v>145</v>
      </c>
      <c r="D263" s="401" t="s">
        <v>451</v>
      </c>
      <c r="E263" s="66">
        <v>50000</v>
      </c>
      <c r="F263" s="471">
        <v>50000</v>
      </c>
      <c r="G263" s="471">
        <v>50000</v>
      </c>
      <c r="H263" s="471" t="s">
        <v>11</v>
      </c>
      <c r="I263" s="471" t="s">
        <v>11</v>
      </c>
      <c r="J263" s="473" t="s">
        <v>44</v>
      </c>
      <c r="K263" s="163" t="s">
        <v>9</v>
      </c>
      <c r="L263" s="20" t="s">
        <v>43</v>
      </c>
      <c r="M263" s="8"/>
    </row>
    <row r="264" spans="1:13" ht="18" customHeight="1">
      <c r="A264" s="73"/>
      <c r="B264" s="397" t="s">
        <v>473</v>
      </c>
      <c r="C264" s="106" t="s">
        <v>146</v>
      </c>
      <c r="D264" s="163" t="s">
        <v>163</v>
      </c>
      <c r="E264" s="66"/>
      <c r="F264" s="471"/>
      <c r="G264" s="281"/>
      <c r="H264" s="281"/>
      <c r="I264" s="281"/>
      <c r="J264" s="473" t="s">
        <v>45</v>
      </c>
      <c r="K264" s="163" t="s">
        <v>14</v>
      </c>
      <c r="L264" s="20"/>
      <c r="M264" s="8"/>
    </row>
    <row r="265" spans="1:13" ht="18" customHeight="1">
      <c r="A265" s="73"/>
      <c r="B265" s="36"/>
      <c r="C265" s="106" t="s">
        <v>232</v>
      </c>
      <c r="D265" s="401"/>
      <c r="E265" s="66"/>
      <c r="F265" s="471"/>
      <c r="G265" s="281"/>
      <c r="H265" s="281"/>
      <c r="I265" s="281"/>
      <c r="J265" s="473"/>
      <c r="K265" s="163"/>
      <c r="L265" s="20"/>
      <c r="M265" s="8"/>
    </row>
    <row r="266" spans="1:13" ht="18" customHeight="1">
      <c r="A266" s="73"/>
      <c r="B266" s="36"/>
      <c r="C266" s="106" t="s">
        <v>197</v>
      </c>
      <c r="D266" s="294"/>
      <c r="E266" s="66"/>
      <c r="F266" s="471"/>
      <c r="G266" s="281"/>
      <c r="H266" s="281"/>
      <c r="I266" s="281"/>
      <c r="J266" s="473"/>
      <c r="K266" s="163"/>
      <c r="L266" s="20"/>
      <c r="M266" s="8"/>
    </row>
    <row r="267" spans="1:13" ht="18" customHeight="1">
      <c r="A267" s="24"/>
      <c r="B267" s="398"/>
      <c r="C267" s="283"/>
      <c r="D267" s="280"/>
      <c r="E267" s="444"/>
      <c r="F267" s="480"/>
      <c r="G267" s="479"/>
      <c r="H267" s="480"/>
      <c r="I267" s="567"/>
      <c r="J267" s="455"/>
      <c r="K267" s="380"/>
      <c r="L267" s="16"/>
      <c r="M267" s="8"/>
    </row>
    <row r="268" spans="1:13" ht="18" customHeight="1">
      <c r="A268" s="21">
        <v>33</v>
      </c>
      <c r="B268" s="287" t="s">
        <v>304</v>
      </c>
      <c r="C268" s="105" t="s">
        <v>145</v>
      </c>
      <c r="D268" s="164" t="s">
        <v>308</v>
      </c>
      <c r="E268" s="64">
        <v>0</v>
      </c>
      <c r="F268" s="469">
        <v>2900000</v>
      </c>
      <c r="G268" s="469">
        <v>2900000</v>
      </c>
      <c r="H268" s="469">
        <v>2900000</v>
      </c>
      <c r="I268" s="469">
        <v>2900000</v>
      </c>
      <c r="J268" s="568" t="s">
        <v>44</v>
      </c>
      <c r="K268" s="162" t="s">
        <v>9</v>
      </c>
      <c r="L268" s="72" t="s">
        <v>43</v>
      </c>
      <c r="M268" s="8"/>
    </row>
    <row r="269" spans="1:13" ht="18" customHeight="1">
      <c r="A269" s="73"/>
      <c r="B269" s="397" t="s">
        <v>306</v>
      </c>
      <c r="C269" s="106" t="s">
        <v>146</v>
      </c>
      <c r="D269" s="165" t="s">
        <v>563</v>
      </c>
      <c r="E269" s="288"/>
      <c r="F269" s="471"/>
      <c r="G269" s="281"/>
      <c r="H269" s="281"/>
      <c r="I269" s="281"/>
      <c r="J269" s="473" t="s">
        <v>45</v>
      </c>
      <c r="K269" s="163" t="s">
        <v>14</v>
      </c>
      <c r="L269" s="20"/>
      <c r="M269" s="8"/>
    </row>
    <row r="270" spans="1:13" ht="18" customHeight="1">
      <c r="A270" s="73"/>
      <c r="B270" s="36" t="s">
        <v>307</v>
      </c>
      <c r="C270" s="106" t="s">
        <v>232</v>
      </c>
      <c r="D270" s="165" t="s">
        <v>309</v>
      </c>
      <c r="E270" s="288"/>
      <c r="F270" s="471"/>
      <c r="G270" s="281"/>
      <c r="H270" s="281"/>
      <c r="I270" s="281"/>
      <c r="J270" s="473"/>
      <c r="K270" s="163"/>
      <c r="L270" s="20"/>
      <c r="M270" s="8"/>
    </row>
    <row r="271" spans="1:13" ht="18" customHeight="1">
      <c r="A271" s="73"/>
      <c r="B271" s="36"/>
      <c r="C271" s="106" t="s">
        <v>197</v>
      </c>
      <c r="D271" s="165"/>
      <c r="E271" s="288"/>
      <c r="F271" s="471"/>
      <c r="G271" s="281"/>
      <c r="H271" s="281"/>
      <c r="I271" s="281"/>
      <c r="J271" s="473"/>
      <c r="K271" s="163"/>
      <c r="L271" s="20"/>
      <c r="M271" s="8"/>
    </row>
    <row r="272" spans="1:13" ht="18" customHeight="1">
      <c r="A272" s="14"/>
      <c r="B272" s="282"/>
      <c r="C272" s="283"/>
      <c r="D272" s="67"/>
      <c r="E272" s="445"/>
      <c r="F272" s="480"/>
      <c r="G272" s="479"/>
      <c r="H272" s="480"/>
      <c r="I272" s="567"/>
      <c r="J272" s="455"/>
      <c r="K272" s="380"/>
      <c r="L272" s="16"/>
      <c r="M272" s="8"/>
    </row>
    <row r="273" spans="1:13" ht="18" customHeight="1" thickBot="1">
      <c r="A273" s="676" t="s">
        <v>0</v>
      </c>
      <c r="B273" s="677"/>
      <c r="C273" s="677"/>
      <c r="D273" s="678"/>
      <c r="E273" s="454">
        <f>SUM(E253:E272)</f>
        <v>50000</v>
      </c>
      <c r="F273" s="454">
        <f>SUM(F253:F272)</f>
        <v>5920000</v>
      </c>
      <c r="G273" s="454">
        <f>SUM(G253:G272)</f>
        <v>5920000</v>
      </c>
      <c r="H273" s="454">
        <f>SUM(H253:H272)</f>
        <v>5870000</v>
      </c>
      <c r="I273" s="454">
        <f>SUM(I253:I272)</f>
        <v>5870000</v>
      </c>
      <c r="J273" s="454"/>
      <c r="K273" s="431">
        <f>SUM(E273:J273)</f>
        <v>23630000</v>
      </c>
      <c r="L273" s="431"/>
      <c r="M273" s="8"/>
    </row>
    <row r="274" spans="1:13" ht="18" customHeight="1" thickTop="1">
      <c r="A274" s="286"/>
      <c r="B274" s="161"/>
      <c r="C274" s="104"/>
      <c r="D274" s="29"/>
      <c r="E274" s="121"/>
      <c r="F274" s="121"/>
      <c r="G274" s="121"/>
      <c r="H274" s="121"/>
      <c r="I274" s="121"/>
      <c r="J274" s="387"/>
      <c r="K274" s="284"/>
      <c r="L274" s="29"/>
      <c r="M274" s="8"/>
    </row>
    <row r="275" spans="1:13" ht="18" customHeight="1">
      <c r="A275" s="286"/>
      <c r="B275" s="161"/>
      <c r="C275" s="104"/>
      <c r="D275" s="29"/>
      <c r="E275" s="121"/>
      <c r="F275" s="121"/>
      <c r="G275" s="121"/>
      <c r="H275" s="121"/>
      <c r="I275" s="121"/>
      <c r="J275" s="387"/>
      <c r="K275" s="284"/>
      <c r="L275" s="29"/>
      <c r="M275" s="8"/>
    </row>
    <row r="276" spans="1:13" ht="18" customHeight="1">
      <c r="A276" s="286"/>
      <c r="B276" s="161"/>
      <c r="C276" s="104"/>
      <c r="D276" s="29"/>
      <c r="E276" s="121"/>
      <c r="F276" s="121"/>
      <c r="G276" s="121"/>
      <c r="H276" s="121"/>
      <c r="I276" s="121"/>
      <c r="J276" s="387"/>
      <c r="K276" s="284"/>
      <c r="L276" s="29"/>
      <c r="M276" s="8"/>
    </row>
    <row r="277" spans="1:13" ht="18" customHeight="1">
      <c r="A277" s="23"/>
      <c r="B277" s="23"/>
      <c r="E277" s="23"/>
      <c r="F277" s="23"/>
      <c r="G277" s="23"/>
      <c r="H277" s="23"/>
      <c r="I277" s="23"/>
      <c r="J277" s="23"/>
      <c r="K277" s="23"/>
      <c r="L277" s="441">
        <v>9</v>
      </c>
      <c r="M277" s="8"/>
    </row>
    <row r="278" spans="1:13" ht="18" customHeight="1">
      <c r="A278" s="286"/>
      <c r="B278" s="161"/>
      <c r="C278" s="104"/>
      <c r="D278" s="29"/>
      <c r="E278" s="121"/>
      <c r="F278" s="121"/>
      <c r="G278" s="121"/>
      <c r="H278" s="121"/>
      <c r="I278" s="121"/>
      <c r="J278" s="387"/>
      <c r="K278" s="284"/>
      <c r="L278" s="29"/>
      <c r="M278" s="8"/>
    </row>
    <row r="279" spans="1:13" ht="18" customHeight="1">
      <c r="A279" s="286"/>
      <c r="B279" s="161"/>
      <c r="C279" s="104"/>
      <c r="D279" s="29"/>
      <c r="E279" s="121"/>
      <c r="F279" s="121"/>
      <c r="G279" s="121"/>
      <c r="H279" s="121"/>
      <c r="I279" s="121"/>
      <c r="J279" s="387"/>
      <c r="K279" s="284"/>
      <c r="L279" s="29"/>
      <c r="M279" s="8"/>
    </row>
    <row r="280" spans="1:13" ht="18" customHeight="1">
      <c r="A280" s="9"/>
      <c r="B280" s="39" t="s">
        <v>41</v>
      </c>
      <c r="C280" s="39"/>
      <c r="D280" s="39"/>
      <c r="E280" s="40"/>
      <c r="F280" s="40"/>
      <c r="G280" s="40"/>
      <c r="H280" s="40"/>
      <c r="I280" s="40"/>
      <c r="J280" s="41"/>
      <c r="K280" s="41"/>
      <c r="L280" s="39"/>
      <c r="M280" s="8"/>
    </row>
    <row r="281" spans="1:13" ht="18" customHeight="1">
      <c r="A281" s="9"/>
      <c r="B281" s="38" t="s">
        <v>157</v>
      </c>
      <c r="C281" s="51"/>
      <c r="D281" s="51" t="s">
        <v>183</v>
      </c>
      <c r="E281" s="52"/>
      <c r="F281" s="52"/>
      <c r="G281" s="52"/>
      <c r="H281" s="52"/>
      <c r="I281" s="53"/>
      <c r="J281" s="54"/>
      <c r="K281" s="54"/>
      <c r="L281" s="50"/>
      <c r="M281" s="8"/>
    </row>
    <row r="282" spans="1:13" ht="18" customHeight="1">
      <c r="A282" s="658" t="s">
        <v>1</v>
      </c>
      <c r="B282" s="659" t="s">
        <v>2</v>
      </c>
      <c r="C282" s="658" t="s">
        <v>3</v>
      </c>
      <c r="D282" s="55" t="s">
        <v>4</v>
      </c>
      <c r="E282" s="662" t="s">
        <v>42</v>
      </c>
      <c r="F282" s="663"/>
      <c r="G282" s="663"/>
      <c r="H282" s="663"/>
      <c r="I282" s="664"/>
      <c r="J282" s="56" t="s">
        <v>35</v>
      </c>
      <c r="K282" s="57" t="s">
        <v>57</v>
      </c>
      <c r="L282" s="57" t="s">
        <v>6</v>
      </c>
      <c r="M282" s="8"/>
    </row>
    <row r="283" spans="1:13" ht="18" customHeight="1">
      <c r="A283" s="659"/>
      <c r="B283" s="671"/>
      <c r="C283" s="658"/>
      <c r="D283" s="59" t="s">
        <v>5</v>
      </c>
      <c r="E283" s="582">
        <v>2566</v>
      </c>
      <c r="F283" s="582">
        <v>2567</v>
      </c>
      <c r="G283" s="582">
        <v>2568</v>
      </c>
      <c r="H283" s="582">
        <v>2569</v>
      </c>
      <c r="I283" s="582">
        <v>2570</v>
      </c>
      <c r="J283" s="61" t="s">
        <v>36</v>
      </c>
      <c r="K283" s="62" t="s">
        <v>56</v>
      </c>
      <c r="L283" s="62" t="s">
        <v>7</v>
      </c>
      <c r="M283" s="8"/>
    </row>
    <row r="284" spans="1:13" ht="18" customHeight="1">
      <c r="A284" s="3">
        <v>34</v>
      </c>
      <c r="B284" s="32" t="s">
        <v>304</v>
      </c>
      <c r="C284" s="105" t="s">
        <v>145</v>
      </c>
      <c r="D284" s="164" t="s">
        <v>308</v>
      </c>
      <c r="E284" s="469">
        <v>0</v>
      </c>
      <c r="F284" s="469">
        <v>1700000</v>
      </c>
      <c r="G284" s="469">
        <v>1700000</v>
      </c>
      <c r="H284" s="469">
        <v>1700000</v>
      </c>
      <c r="I284" s="469">
        <v>1700000</v>
      </c>
      <c r="J284" s="568" t="s">
        <v>44</v>
      </c>
      <c r="K284" s="162" t="s">
        <v>9</v>
      </c>
      <c r="L284" s="72" t="s">
        <v>43</v>
      </c>
      <c r="M284" s="8"/>
    </row>
    <row r="285" spans="1:13" ht="18" customHeight="1">
      <c r="A285" s="9"/>
      <c r="B285" s="160" t="s">
        <v>310</v>
      </c>
      <c r="C285" s="106" t="s">
        <v>146</v>
      </c>
      <c r="D285" s="165" t="s">
        <v>564</v>
      </c>
      <c r="E285" s="472"/>
      <c r="F285" s="471"/>
      <c r="G285" s="281"/>
      <c r="H285" s="281"/>
      <c r="I285" s="281"/>
      <c r="J285" s="473" t="s">
        <v>45</v>
      </c>
      <c r="K285" s="163" t="s">
        <v>14</v>
      </c>
      <c r="L285" s="20"/>
      <c r="M285" s="8"/>
    </row>
    <row r="286" spans="1:13" ht="18" customHeight="1">
      <c r="A286" s="9"/>
      <c r="B286" s="4" t="s">
        <v>311</v>
      </c>
      <c r="C286" s="106" t="s">
        <v>232</v>
      </c>
      <c r="D286" s="165" t="s">
        <v>309</v>
      </c>
      <c r="E286" s="472"/>
      <c r="F286" s="471"/>
      <c r="G286" s="281"/>
      <c r="H286" s="281"/>
      <c r="I286" s="281"/>
      <c r="J286" s="473"/>
      <c r="K286" s="163"/>
      <c r="L286" s="20"/>
      <c r="M286" s="8"/>
    </row>
    <row r="287" spans="1:13" ht="18" customHeight="1">
      <c r="A287" s="9"/>
      <c r="B287" s="4"/>
      <c r="C287" s="106" t="s">
        <v>197</v>
      </c>
      <c r="D287" s="165"/>
      <c r="E287" s="472"/>
      <c r="F287" s="471"/>
      <c r="G287" s="281"/>
      <c r="H287" s="281"/>
      <c r="I287" s="281"/>
      <c r="J287" s="473"/>
      <c r="K287" s="163"/>
      <c r="L287" s="20"/>
      <c r="M287" s="8"/>
    </row>
    <row r="288" spans="1:13" ht="18" customHeight="1">
      <c r="A288" s="14"/>
      <c r="B288" s="282"/>
      <c r="C288" s="283"/>
      <c r="D288" s="280"/>
      <c r="E288" s="480"/>
      <c r="F288" s="480"/>
      <c r="G288" s="479"/>
      <c r="H288" s="480"/>
      <c r="I288" s="567"/>
      <c r="J288" s="455"/>
      <c r="K288" s="380"/>
      <c r="L288" s="16"/>
      <c r="M288" s="8"/>
    </row>
    <row r="289" spans="1:13" ht="18" customHeight="1">
      <c r="A289" s="21">
        <v>35</v>
      </c>
      <c r="B289" s="287" t="s">
        <v>304</v>
      </c>
      <c r="C289" s="105" t="s">
        <v>145</v>
      </c>
      <c r="D289" s="164" t="s">
        <v>308</v>
      </c>
      <c r="E289" s="469">
        <v>0</v>
      </c>
      <c r="F289" s="469">
        <v>989000</v>
      </c>
      <c r="G289" s="469">
        <v>989000</v>
      </c>
      <c r="H289" s="469">
        <v>989000</v>
      </c>
      <c r="I289" s="469">
        <v>989000</v>
      </c>
      <c r="J289" s="568" t="s">
        <v>44</v>
      </c>
      <c r="K289" s="162" t="s">
        <v>9</v>
      </c>
      <c r="L289" s="72" t="s">
        <v>43</v>
      </c>
      <c r="M289" s="8"/>
    </row>
    <row r="290" spans="1:13" ht="18" customHeight="1">
      <c r="A290" s="73"/>
      <c r="B290" s="397" t="s">
        <v>312</v>
      </c>
      <c r="C290" s="106" t="s">
        <v>146</v>
      </c>
      <c r="D290" s="165" t="s">
        <v>565</v>
      </c>
      <c r="E290" s="472"/>
      <c r="F290" s="471"/>
      <c r="G290" s="281"/>
      <c r="H290" s="281"/>
      <c r="I290" s="281"/>
      <c r="J290" s="473" t="s">
        <v>45</v>
      </c>
      <c r="K290" s="163" t="s">
        <v>14</v>
      </c>
      <c r="L290" s="20"/>
      <c r="M290" s="8"/>
    </row>
    <row r="291" spans="1:13" ht="18" customHeight="1">
      <c r="A291" s="73"/>
      <c r="B291" s="36" t="s">
        <v>313</v>
      </c>
      <c r="C291" s="106" t="s">
        <v>232</v>
      </c>
      <c r="D291" s="165" t="s">
        <v>309</v>
      </c>
      <c r="E291" s="472"/>
      <c r="F291" s="471"/>
      <c r="G291" s="281"/>
      <c r="H291" s="281"/>
      <c r="I291" s="281"/>
      <c r="J291" s="473"/>
      <c r="K291" s="163"/>
      <c r="L291" s="20"/>
      <c r="M291" s="8"/>
    </row>
    <row r="292" spans="1:13" ht="18" customHeight="1">
      <c r="A292" s="73"/>
      <c r="C292" s="106" t="s">
        <v>197</v>
      </c>
      <c r="D292" s="165"/>
      <c r="E292" s="472"/>
      <c r="F292" s="471"/>
      <c r="G292" s="281"/>
      <c r="H292" s="281"/>
      <c r="I292" s="281"/>
      <c r="J292" s="473"/>
      <c r="K292" s="163"/>
      <c r="L292" s="20"/>
      <c r="M292" s="8"/>
    </row>
    <row r="293" spans="1:13" ht="18" customHeight="1">
      <c r="A293" s="14"/>
      <c r="B293" s="282"/>
      <c r="C293" s="283"/>
      <c r="D293" s="67"/>
      <c r="E293" s="479"/>
      <c r="F293" s="480"/>
      <c r="G293" s="479"/>
      <c r="H293" s="480"/>
      <c r="I293" s="567"/>
      <c r="J293" s="455"/>
      <c r="K293" s="380"/>
      <c r="L293" s="16"/>
      <c r="M293" s="8"/>
    </row>
    <row r="294" spans="1:13" ht="18" customHeight="1">
      <c r="A294" s="21">
        <v>36</v>
      </c>
      <c r="B294" s="287" t="s">
        <v>304</v>
      </c>
      <c r="C294" s="105" t="s">
        <v>145</v>
      </c>
      <c r="D294" s="164" t="s">
        <v>308</v>
      </c>
      <c r="E294" s="469">
        <v>0</v>
      </c>
      <c r="F294" s="469">
        <v>1547000</v>
      </c>
      <c r="G294" s="469">
        <v>1547000</v>
      </c>
      <c r="H294" s="469">
        <v>1547000</v>
      </c>
      <c r="I294" s="469">
        <v>1547000</v>
      </c>
      <c r="J294" s="568" t="s">
        <v>44</v>
      </c>
      <c r="K294" s="162" t="s">
        <v>9</v>
      </c>
      <c r="L294" s="72" t="s">
        <v>43</v>
      </c>
      <c r="M294" s="8"/>
    </row>
    <row r="295" spans="1:13" ht="18" customHeight="1">
      <c r="A295" s="73"/>
      <c r="B295" s="397" t="s">
        <v>314</v>
      </c>
      <c r="C295" s="106" t="s">
        <v>146</v>
      </c>
      <c r="D295" s="165" t="s">
        <v>566</v>
      </c>
      <c r="E295" s="472"/>
      <c r="F295" s="471"/>
      <c r="G295" s="281"/>
      <c r="H295" s="281"/>
      <c r="I295" s="281"/>
      <c r="J295" s="473" t="s">
        <v>45</v>
      </c>
      <c r="K295" s="163" t="s">
        <v>14</v>
      </c>
      <c r="L295" s="20"/>
      <c r="M295" s="8"/>
    </row>
    <row r="296" spans="1:13" ht="18" customHeight="1">
      <c r="A296" s="73"/>
      <c r="B296" s="36" t="s">
        <v>315</v>
      </c>
      <c r="C296" s="106" t="s">
        <v>232</v>
      </c>
      <c r="D296" s="165" t="s">
        <v>309</v>
      </c>
      <c r="E296" s="472"/>
      <c r="F296" s="471"/>
      <c r="G296" s="281"/>
      <c r="H296" s="281"/>
      <c r="I296" s="281"/>
      <c r="J296" s="473"/>
      <c r="K296" s="163"/>
      <c r="L296" s="20"/>
      <c r="M296" s="8"/>
    </row>
    <row r="297" spans="1:13" ht="18" customHeight="1">
      <c r="A297" s="73"/>
      <c r="C297" s="106" t="s">
        <v>197</v>
      </c>
      <c r="D297" s="165"/>
      <c r="E297" s="472"/>
      <c r="F297" s="471"/>
      <c r="G297" s="281"/>
      <c r="H297" s="281"/>
      <c r="I297" s="281"/>
      <c r="J297" s="473"/>
      <c r="K297" s="163"/>
      <c r="L297" s="20"/>
      <c r="M297" s="8"/>
    </row>
    <row r="298" spans="1:13" ht="18" customHeight="1">
      <c r="A298" s="14"/>
      <c r="B298" s="282"/>
      <c r="C298" s="283"/>
      <c r="D298" s="67"/>
      <c r="E298" s="479"/>
      <c r="F298" s="480"/>
      <c r="G298" s="479"/>
      <c r="H298" s="480"/>
      <c r="I298" s="567"/>
      <c r="J298" s="455"/>
      <c r="K298" s="380"/>
      <c r="L298" s="16"/>
      <c r="M298" s="8"/>
    </row>
    <row r="299" spans="1:13" ht="18" customHeight="1">
      <c r="A299" s="3">
        <v>37</v>
      </c>
      <c r="B299" s="32" t="s">
        <v>316</v>
      </c>
      <c r="C299" s="423" t="s">
        <v>145</v>
      </c>
      <c r="D299" s="162" t="s">
        <v>461</v>
      </c>
      <c r="E299" s="469">
        <v>0</v>
      </c>
      <c r="F299" s="469">
        <v>9000000</v>
      </c>
      <c r="G299" s="469">
        <v>9000000</v>
      </c>
      <c r="H299" s="469">
        <v>9000000</v>
      </c>
      <c r="I299" s="469">
        <v>9000000</v>
      </c>
      <c r="J299" s="568" t="s">
        <v>44</v>
      </c>
      <c r="K299" s="427" t="s">
        <v>9</v>
      </c>
      <c r="L299" s="5" t="s">
        <v>43</v>
      </c>
      <c r="M299" s="8"/>
    </row>
    <row r="300" spans="1:13" ht="18" customHeight="1">
      <c r="A300" s="9"/>
      <c r="B300" s="160" t="s">
        <v>317</v>
      </c>
      <c r="C300" s="161" t="s">
        <v>146</v>
      </c>
      <c r="D300" s="163" t="s">
        <v>567</v>
      </c>
      <c r="E300" s="472"/>
      <c r="F300" s="471"/>
      <c r="G300" s="472"/>
      <c r="H300" s="471"/>
      <c r="I300" s="472"/>
      <c r="J300" s="473" t="s">
        <v>45</v>
      </c>
      <c r="K300" s="294" t="s">
        <v>14</v>
      </c>
      <c r="L300" s="10"/>
      <c r="M300" s="8"/>
    </row>
    <row r="301" spans="1:13" ht="18" customHeight="1">
      <c r="A301" s="9"/>
      <c r="B301" s="4" t="s">
        <v>318</v>
      </c>
      <c r="C301" s="161" t="s">
        <v>232</v>
      </c>
      <c r="D301" s="163" t="s">
        <v>309</v>
      </c>
      <c r="E301" s="472"/>
      <c r="F301" s="471"/>
      <c r="G301" s="472"/>
      <c r="H301" s="471"/>
      <c r="I301" s="472"/>
      <c r="J301" s="473"/>
      <c r="K301" s="294"/>
      <c r="L301" s="10"/>
      <c r="M301" s="8"/>
    </row>
    <row r="302" spans="1:13" ht="18" customHeight="1">
      <c r="A302" s="9"/>
      <c r="B302" s="4" t="s">
        <v>378</v>
      </c>
      <c r="C302" s="161" t="s">
        <v>197</v>
      </c>
      <c r="D302" s="163"/>
      <c r="E302" s="472"/>
      <c r="F302" s="471"/>
      <c r="G302" s="472"/>
      <c r="H302" s="471"/>
      <c r="I302" s="472"/>
      <c r="J302" s="473"/>
      <c r="K302" s="294"/>
      <c r="L302" s="10"/>
      <c r="M302" s="8"/>
    </row>
    <row r="303" spans="1:13" ht="20.25" customHeight="1">
      <c r="A303" s="416"/>
      <c r="B303" s="406"/>
      <c r="C303" s="417"/>
      <c r="D303" s="406"/>
      <c r="E303" s="420"/>
      <c r="F303" s="289"/>
      <c r="G303" s="420"/>
      <c r="H303" s="289"/>
      <c r="I303" s="420"/>
      <c r="J303" s="289"/>
      <c r="K303" s="420"/>
      <c r="L303" s="289"/>
      <c r="M303" s="8"/>
    </row>
    <row r="304" spans="1:13" ht="20.25" customHeight="1" thickBot="1">
      <c r="A304" s="676" t="s">
        <v>0</v>
      </c>
      <c r="B304" s="677"/>
      <c r="C304" s="677"/>
      <c r="D304" s="678"/>
      <c r="E304" s="454">
        <f>SUM(E284:E303)</f>
        <v>0</v>
      </c>
      <c r="F304" s="454">
        <f>SUM(F284:F303)</f>
        <v>13236000</v>
      </c>
      <c r="G304" s="454">
        <f>SUM(G284:G303)</f>
        <v>13236000</v>
      </c>
      <c r="H304" s="454">
        <f>SUM(H284:H303)</f>
        <v>13236000</v>
      </c>
      <c r="I304" s="454">
        <f>SUM(I284:I303)</f>
        <v>13236000</v>
      </c>
      <c r="J304" s="454"/>
      <c r="K304" s="446">
        <f>SUM(E304:J304)</f>
        <v>52944000</v>
      </c>
      <c r="L304" s="431"/>
      <c r="M304" s="467"/>
    </row>
    <row r="305" spans="1:13" ht="20.25" customHeight="1" thickTop="1">
      <c r="A305" s="407"/>
      <c r="B305" s="92"/>
      <c r="C305" s="92"/>
      <c r="D305" s="92"/>
      <c r="E305" s="93"/>
      <c r="F305" s="93"/>
      <c r="G305" s="93"/>
      <c r="H305" s="93"/>
      <c r="I305" s="93"/>
      <c r="J305" s="94"/>
      <c r="K305" s="425"/>
      <c r="L305" s="425"/>
      <c r="M305" s="8"/>
    </row>
    <row r="306" spans="1:13" ht="18" customHeight="1">
      <c r="A306" s="23"/>
      <c r="B306" s="23"/>
      <c r="E306" s="23"/>
      <c r="F306" s="23"/>
      <c r="G306" s="23"/>
      <c r="H306" s="23"/>
      <c r="I306" s="23"/>
      <c r="J306" s="23"/>
      <c r="K306" s="23"/>
      <c r="L306" s="441">
        <v>10</v>
      </c>
      <c r="M306" s="8"/>
    </row>
    <row r="307" spans="1:13" ht="18" customHeight="1">
      <c r="A307" s="407"/>
      <c r="B307" s="92"/>
      <c r="C307" s="92"/>
      <c r="D307" s="92"/>
      <c r="E307" s="93"/>
      <c r="F307" s="93"/>
      <c r="G307" s="93"/>
      <c r="H307" s="93"/>
      <c r="I307" s="93"/>
      <c r="J307" s="94"/>
      <c r="K307" s="425"/>
      <c r="L307" s="425"/>
      <c r="M307" s="8"/>
    </row>
    <row r="308" spans="1:13" ht="18" customHeight="1">
      <c r="A308" s="407"/>
      <c r="B308" s="92"/>
      <c r="C308" s="92"/>
      <c r="D308" s="92"/>
      <c r="E308" s="93"/>
      <c r="F308" s="93"/>
      <c r="G308" s="93"/>
      <c r="H308" s="93"/>
      <c r="I308" s="93"/>
      <c r="J308" s="94"/>
      <c r="K308" s="425"/>
      <c r="L308" s="425"/>
      <c r="M308" s="8"/>
    </row>
    <row r="309" spans="1:13" ht="18" customHeight="1">
      <c r="A309" s="407"/>
      <c r="B309" s="92"/>
      <c r="C309" s="92"/>
      <c r="D309" s="92"/>
      <c r="E309" s="93"/>
      <c r="F309" s="93"/>
      <c r="G309" s="93"/>
      <c r="H309" s="93"/>
      <c r="I309" s="93"/>
      <c r="J309" s="94"/>
      <c r="K309" s="425"/>
      <c r="L309" s="425"/>
      <c r="M309" s="8"/>
    </row>
    <row r="310" spans="1:13" ht="18" customHeight="1">
      <c r="A310" s="407"/>
      <c r="B310" s="92"/>
      <c r="C310" s="92"/>
      <c r="D310" s="92"/>
      <c r="E310" s="93"/>
      <c r="F310" s="93"/>
      <c r="G310" s="93"/>
      <c r="H310" s="93"/>
      <c r="I310" s="93"/>
      <c r="J310" s="94"/>
      <c r="K310" s="425"/>
      <c r="L310" s="425"/>
      <c r="M310" s="8"/>
    </row>
    <row r="311" spans="1:13" ht="18" customHeight="1">
      <c r="A311" s="9"/>
      <c r="B311" s="39" t="s">
        <v>41</v>
      </c>
      <c r="C311" s="39"/>
      <c r="D311" s="39"/>
      <c r="E311" s="40"/>
      <c r="F311" s="40"/>
      <c r="G311" s="40"/>
      <c r="H311" s="40"/>
      <c r="I311" s="40"/>
      <c r="J311" s="41"/>
      <c r="K311" s="41"/>
      <c r="L311" s="39"/>
      <c r="M311" s="8"/>
    </row>
    <row r="312" spans="1:13" ht="18" customHeight="1">
      <c r="A312" s="9"/>
      <c r="B312" s="38" t="s">
        <v>157</v>
      </c>
      <c r="C312" s="51"/>
      <c r="D312" s="51" t="s">
        <v>183</v>
      </c>
      <c r="E312" s="52"/>
      <c r="F312" s="52"/>
      <c r="G312" s="52"/>
      <c r="H312" s="52"/>
      <c r="I312" s="53"/>
      <c r="J312" s="54"/>
      <c r="K312" s="54"/>
      <c r="L312" s="50"/>
      <c r="M312" s="8"/>
    </row>
    <row r="313" spans="1:13" ht="18" customHeight="1">
      <c r="A313" s="658" t="s">
        <v>1</v>
      </c>
      <c r="B313" s="659" t="s">
        <v>2</v>
      </c>
      <c r="C313" s="658" t="s">
        <v>3</v>
      </c>
      <c r="D313" s="55" t="s">
        <v>4</v>
      </c>
      <c r="E313" s="662" t="s">
        <v>42</v>
      </c>
      <c r="F313" s="663"/>
      <c r="G313" s="663"/>
      <c r="H313" s="663"/>
      <c r="I313" s="664"/>
      <c r="J313" s="56" t="s">
        <v>35</v>
      </c>
      <c r="K313" s="57" t="s">
        <v>57</v>
      </c>
      <c r="L313" s="57" t="s">
        <v>6</v>
      </c>
      <c r="M313" s="8"/>
    </row>
    <row r="314" spans="1:13" ht="18" customHeight="1">
      <c r="A314" s="659"/>
      <c r="B314" s="671"/>
      <c r="C314" s="658"/>
      <c r="D314" s="59" t="s">
        <v>5</v>
      </c>
      <c r="E314" s="582">
        <v>2566</v>
      </c>
      <c r="F314" s="582">
        <v>2567</v>
      </c>
      <c r="G314" s="582">
        <v>2568</v>
      </c>
      <c r="H314" s="582">
        <v>2569</v>
      </c>
      <c r="I314" s="582">
        <v>2570</v>
      </c>
      <c r="J314" s="61" t="s">
        <v>36</v>
      </c>
      <c r="K314" s="62" t="s">
        <v>56</v>
      </c>
      <c r="L314" s="62" t="s">
        <v>7</v>
      </c>
      <c r="M314" s="8"/>
    </row>
    <row r="315" spans="1:13" ht="18" customHeight="1">
      <c r="A315" s="21">
        <v>38</v>
      </c>
      <c r="B315" s="287" t="s">
        <v>474</v>
      </c>
      <c r="C315" s="105" t="s">
        <v>320</v>
      </c>
      <c r="D315" s="294" t="s">
        <v>570</v>
      </c>
      <c r="E315" s="469">
        <v>40000</v>
      </c>
      <c r="F315" s="469">
        <v>40000</v>
      </c>
      <c r="G315" s="469">
        <v>40000</v>
      </c>
      <c r="H315" s="469" t="s">
        <v>11</v>
      </c>
      <c r="I315" s="469" t="s">
        <v>11</v>
      </c>
      <c r="J315" s="568" t="s">
        <v>44</v>
      </c>
      <c r="K315" s="162" t="s">
        <v>9</v>
      </c>
      <c r="L315" s="72" t="s">
        <v>43</v>
      </c>
      <c r="M315" s="8"/>
    </row>
    <row r="316" spans="1:13" ht="18" customHeight="1">
      <c r="A316" s="73"/>
      <c r="B316" s="397" t="s">
        <v>319</v>
      </c>
      <c r="C316" s="106" t="s">
        <v>321</v>
      </c>
      <c r="D316" s="163" t="s">
        <v>309</v>
      </c>
      <c r="E316" s="471"/>
      <c r="F316" s="471"/>
      <c r="G316" s="281"/>
      <c r="H316" s="281"/>
      <c r="I316" s="281"/>
      <c r="J316" s="473" t="s">
        <v>45</v>
      </c>
      <c r="K316" s="163" t="s">
        <v>14</v>
      </c>
      <c r="L316" s="20"/>
      <c r="M316" s="8"/>
    </row>
    <row r="317" spans="1:13" ht="18" customHeight="1">
      <c r="A317" s="73"/>
      <c r="B317" s="397"/>
      <c r="C317" s="106" t="s">
        <v>322</v>
      </c>
      <c r="E317" s="471"/>
      <c r="F317" s="471"/>
      <c r="G317" s="281"/>
      <c r="H317" s="281"/>
      <c r="I317" s="281"/>
      <c r="J317" s="473"/>
      <c r="K317" s="163"/>
      <c r="L317" s="20"/>
      <c r="M317" s="8"/>
    </row>
    <row r="318" spans="1:13" ht="18" customHeight="1">
      <c r="A318" s="73"/>
      <c r="B318" s="36"/>
      <c r="C318" s="406"/>
      <c r="D318" s="165"/>
      <c r="E318" s="471"/>
      <c r="F318" s="471"/>
      <c r="G318" s="281"/>
      <c r="H318" s="281"/>
      <c r="I318" s="281"/>
      <c r="J318" s="473"/>
      <c r="K318" s="163"/>
      <c r="L318" s="20"/>
      <c r="M318" s="8"/>
    </row>
    <row r="319" spans="1:13" ht="18" customHeight="1">
      <c r="A319" s="21">
        <v>39</v>
      </c>
      <c r="B319" s="377" t="s">
        <v>302</v>
      </c>
      <c r="C319" s="105" t="s">
        <v>145</v>
      </c>
      <c r="D319" s="400" t="s">
        <v>439</v>
      </c>
      <c r="E319" s="469">
        <v>0</v>
      </c>
      <c r="F319" s="469">
        <v>1200000</v>
      </c>
      <c r="G319" s="478">
        <v>1200000</v>
      </c>
      <c r="H319" s="469">
        <v>1200000</v>
      </c>
      <c r="I319" s="469">
        <v>1200000</v>
      </c>
      <c r="J319" s="569" t="s">
        <v>44</v>
      </c>
      <c r="K319" s="162" t="s">
        <v>9</v>
      </c>
      <c r="L319" s="72" t="s">
        <v>43</v>
      </c>
      <c r="M319" s="8"/>
    </row>
    <row r="320" spans="1:13" ht="18" customHeight="1">
      <c r="A320" s="73"/>
      <c r="B320" s="378" t="s">
        <v>323</v>
      </c>
      <c r="C320" s="106" t="s">
        <v>146</v>
      </c>
      <c r="D320" s="401" t="s">
        <v>561</v>
      </c>
      <c r="E320" s="471"/>
      <c r="F320" s="471"/>
      <c r="G320" s="472"/>
      <c r="H320" s="471"/>
      <c r="I320" s="471"/>
      <c r="J320" s="474" t="s">
        <v>45</v>
      </c>
      <c r="K320" s="163" t="s">
        <v>14</v>
      </c>
      <c r="L320" s="20"/>
      <c r="M320" s="8"/>
    </row>
    <row r="321" spans="1:13" ht="18" customHeight="1">
      <c r="A321" s="73"/>
      <c r="B321" s="378"/>
      <c r="C321" s="106" t="s">
        <v>232</v>
      </c>
      <c r="D321" s="401" t="s">
        <v>568</v>
      </c>
      <c r="E321" s="471"/>
      <c r="F321" s="471"/>
      <c r="G321" s="472"/>
      <c r="H321" s="471"/>
      <c r="I321" s="471"/>
      <c r="J321" s="474"/>
      <c r="K321" s="163"/>
      <c r="L321" s="20"/>
      <c r="M321" s="8"/>
    </row>
    <row r="322" spans="1:13" ht="18" customHeight="1">
      <c r="A322" s="73"/>
      <c r="B322" s="378"/>
      <c r="C322" s="106" t="s">
        <v>197</v>
      </c>
      <c r="D322" s="401"/>
      <c r="E322" s="471"/>
      <c r="F322" s="471"/>
      <c r="G322" s="472"/>
      <c r="H322" s="471"/>
      <c r="I322" s="471"/>
      <c r="J322" s="474"/>
      <c r="K322" s="163"/>
      <c r="L322" s="20"/>
      <c r="M322" s="8"/>
    </row>
    <row r="323" spans="1:13" ht="18" customHeight="1">
      <c r="A323" s="73"/>
      <c r="B323" s="378"/>
      <c r="D323" s="401"/>
      <c r="E323" s="471"/>
      <c r="F323" s="480"/>
      <c r="G323" s="472"/>
      <c r="H323" s="480"/>
      <c r="I323" s="480"/>
      <c r="J323" s="474"/>
      <c r="K323" s="163"/>
      <c r="L323" s="20"/>
      <c r="M323" s="8"/>
    </row>
    <row r="324" spans="1:13" ht="18" customHeight="1">
      <c r="A324" s="21">
        <v>40</v>
      </c>
      <c r="B324" s="377" t="s">
        <v>304</v>
      </c>
      <c r="C324" s="105" t="s">
        <v>145</v>
      </c>
      <c r="D324" s="400" t="s">
        <v>538</v>
      </c>
      <c r="E324" s="469">
        <v>0</v>
      </c>
      <c r="F324" s="469">
        <v>3500000</v>
      </c>
      <c r="G324" s="469">
        <v>3500000</v>
      </c>
      <c r="H324" s="469">
        <v>3500000</v>
      </c>
      <c r="I324" s="469">
        <v>3500000</v>
      </c>
      <c r="J324" s="569" t="s">
        <v>44</v>
      </c>
      <c r="K324" s="162" t="s">
        <v>9</v>
      </c>
      <c r="L324" s="72" t="s">
        <v>43</v>
      </c>
      <c r="M324" s="8"/>
    </row>
    <row r="325" spans="1:13" ht="18" customHeight="1">
      <c r="A325" s="73"/>
      <c r="B325" s="378" t="s">
        <v>324</v>
      </c>
      <c r="C325" s="106" t="s">
        <v>146</v>
      </c>
      <c r="D325" s="401" t="s">
        <v>571</v>
      </c>
      <c r="E325" s="471"/>
      <c r="F325" s="472"/>
      <c r="G325" s="471"/>
      <c r="H325" s="472"/>
      <c r="I325" s="471"/>
      <c r="J325" s="474" t="s">
        <v>45</v>
      </c>
      <c r="K325" s="163" t="s">
        <v>14</v>
      </c>
      <c r="L325" s="20"/>
      <c r="M325" s="8"/>
    </row>
    <row r="326" spans="1:13" ht="18" customHeight="1">
      <c r="A326" s="73"/>
      <c r="B326" s="378" t="s">
        <v>464</v>
      </c>
      <c r="C326" s="106" t="s">
        <v>232</v>
      </c>
      <c r="D326" s="401" t="s">
        <v>447</v>
      </c>
      <c r="E326" s="471"/>
      <c r="F326" s="472"/>
      <c r="G326" s="471"/>
      <c r="H326" s="472"/>
      <c r="I326" s="471"/>
      <c r="J326" s="474"/>
      <c r="K326" s="163"/>
      <c r="L326" s="20"/>
      <c r="M326" s="8"/>
    </row>
    <row r="327" spans="1:13" ht="18" customHeight="1">
      <c r="A327" s="73"/>
      <c r="B327" s="378"/>
      <c r="C327" s="106" t="s">
        <v>197</v>
      </c>
      <c r="D327" s="401"/>
      <c r="E327" s="471"/>
      <c r="F327" s="472"/>
      <c r="G327" s="471"/>
      <c r="H327" s="472"/>
      <c r="I327" s="471"/>
      <c r="J327" s="474"/>
      <c r="K327" s="163"/>
      <c r="L327" s="20"/>
      <c r="M327" s="8"/>
    </row>
    <row r="328" spans="1:13" ht="18" customHeight="1">
      <c r="A328" s="73"/>
      <c r="B328" s="378"/>
      <c r="D328" s="401"/>
      <c r="E328" s="471"/>
      <c r="F328" s="472"/>
      <c r="G328" s="471"/>
      <c r="H328" s="472"/>
      <c r="I328" s="471"/>
      <c r="J328" s="474"/>
      <c r="K328" s="163"/>
      <c r="L328" s="20"/>
      <c r="M328" s="8"/>
    </row>
    <row r="329" spans="1:13" ht="18" customHeight="1">
      <c r="A329" s="21">
        <v>41</v>
      </c>
      <c r="B329" s="377" t="s">
        <v>302</v>
      </c>
      <c r="C329" s="105" t="s">
        <v>145</v>
      </c>
      <c r="D329" s="400" t="s">
        <v>449</v>
      </c>
      <c r="E329" s="469">
        <v>0</v>
      </c>
      <c r="F329" s="469">
        <v>936000</v>
      </c>
      <c r="G329" s="469">
        <v>936000</v>
      </c>
      <c r="H329" s="469">
        <v>936000</v>
      </c>
      <c r="I329" s="469">
        <v>936000</v>
      </c>
      <c r="J329" s="569" t="s">
        <v>44</v>
      </c>
      <c r="K329" s="162" t="s">
        <v>9</v>
      </c>
      <c r="L329" s="72" t="s">
        <v>43</v>
      </c>
      <c r="M329" s="8"/>
    </row>
    <row r="330" spans="1:13" ht="18" customHeight="1">
      <c r="A330" s="73"/>
      <c r="B330" s="378" t="s">
        <v>475</v>
      </c>
      <c r="C330" s="106" t="s">
        <v>146</v>
      </c>
      <c r="D330" s="401" t="s">
        <v>563</v>
      </c>
      <c r="E330" s="471"/>
      <c r="F330" s="472"/>
      <c r="G330" s="471"/>
      <c r="H330" s="472"/>
      <c r="I330" s="471"/>
      <c r="J330" s="474" t="s">
        <v>45</v>
      </c>
      <c r="K330" s="163" t="s">
        <v>14</v>
      </c>
      <c r="L330" s="20"/>
      <c r="M330" s="8"/>
    </row>
    <row r="331" spans="1:13" ht="18" customHeight="1">
      <c r="A331" s="73"/>
      <c r="B331" s="378"/>
      <c r="C331" s="106" t="s">
        <v>232</v>
      </c>
      <c r="D331" s="401" t="s">
        <v>448</v>
      </c>
      <c r="E331" s="471"/>
      <c r="F331" s="472"/>
      <c r="G331" s="471"/>
      <c r="H331" s="472"/>
      <c r="I331" s="471"/>
      <c r="J331" s="474"/>
      <c r="K331" s="163"/>
      <c r="L331" s="20"/>
      <c r="M331" s="8"/>
    </row>
    <row r="332" spans="1:13" ht="18" customHeight="1">
      <c r="A332" s="73"/>
      <c r="B332" s="378"/>
      <c r="C332" s="106" t="s">
        <v>197</v>
      </c>
      <c r="D332" s="401"/>
      <c r="E332" s="471"/>
      <c r="F332" s="472"/>
      <c r="G332" s="471"/>
      <c r="H332" s="472"/>
      <c r="I332" s="471"/>
      <c r="J332" s="474"/>
      <c r="K332" s="163"/>
      <c r="L332" s="20"/>
      <c r="M332" s="8"/>
    </row>
    <row r="333" spans="1:13" ht="18" customHeight="1">
      <c r="A333" s="24"/>
      <c r="B333" s="394"/>
      <c r="C333" s="76"/>
      <c r="D333" s="280"/>
      <c r="E333" s="480"/>
      <c r="F333" s="479"/>
      <c r="G333" s="480"/>
      <c r="H333" s="479"/>
      <c r="I333" s="480"/>
      <c r="J333" s="457"/>
      <c r="K333" s="380"/>
      <c r="L333" s="16"/>
      <c r="M333" s="8"/>
    </row>
    <row r="334" spans="1:13" ht="18" customHeight="1" thickBot="1">
      <c r="A334" s="676" t="s">
        <v>0</v>
      </c>
      <c r="B334" s="677"/>
      <c r="C334" s="677"/>
      <c r="D334" s="678"/>
      <c r="E334" s="454">
        <f>SUM(E315:E333)</f>
        <v>40000</v>
      </c>
      <c r="F334" s="454">
        <f>SUM(F315:F333)</f>
        <v>5676000</v>
      </c>
      <c r="G334" s="454">
        <f>SUM(G315:G333)</f>
        <v>5676000</v>
      </c>
      <c r="H334" s="454">
        <f>SUM(H315:H333)</f>
        <v>5636000</v>
      </c>
      <c r="I334" s="454">
        <f>SUM(I315:I333)</f>
        <v>5636000</v>
      </c>
      <c r="J334" s="454"/>
      <c r="K334" s="446">
        <f>SUM(E334:J334)</f>
        <v>22664000</v>
      </c>
      <c r="L334" s="431"/>
      <c r="M334" s="8"/>
    </row>
    <row r="335" ht="18" customHeight="1" thickTop="1">
      <c r="M335" s="8"/>
    </row>
    <row r="336" ht="18" customHeight="1">
      <c r="M336" s="8"/>
    </row>
    <row r="337" ht="18" customHeight="1">
      <c r="M337" s="8"/>
    </row>
    <row r="338" spans="1:13" ht="18" customHeight="1">
      <c r="A338" s="23"/>
      <c r="B338" s="23"/>
      <c r="E338" s="23"/>
      <c r="F338" s="23"/>
      <c r="G338" s="23"/>
      <c r="H338" s="23"/>
      <c r="I338" s="23"/>
      <c r="J338" s="23"/>
      <c r="K338" s="23"/>
      <c r="L338" s="441">
        <v>11</v>
      </c>
      <c r="M338" s="8"/>
    </row>
    <row r="339" ht="18" customHeight="1">
      <c r="M339" s="8"/>
    </row>
    <row r="340" ht="12.75" customHeight="1">
      <c r="M340" s="8"/>
    </row>
    <row r="341" spans="1:13" ht="18" customHeight="1">
      <c r="A341" s="9"/>
      <c r="B341" s="39" t="s">
        <v>41</v>
      </c>
      <c r="C341" s="39"/>
      <c r="D341" s="39"/>
      <c r="E341" s="40"/>
      <c r="F341" s="40"/>
      <c r="G341" s="40"/>
      <c r="H341" s="40"/>
      <c r="I341" s="40"/>
      <c r="J341" s="41"/>
      <c r="K341" s="41"/>
      <c r="L341" s="39"/>
      <c r="M341" s="8"/>
    </row>
    <row r="342" spans="1:13" ht="18" customHeight="1">
      <c r="A342" s="9"/>
      <c r="B342" s="38" t="s">
        <v>157</v>
      </c>
      <c r="C342" s="51"/>
      <c r="D342" s="51" t="s">
        <v>183</v>
      </c>
      <c r="E342" s="52"/>
      <c r="F342" s="52"/>
      <c r="G342" s="52"/>
      <c r="H342" s="52"/>
      <c r="I342" s="53"/>
      <c r="J342" s="54"/>
      <c r="K342" s="54"/>
      <c r="L342" s="50"/>
      <c r="M342" s="8"/>
    </row>
    <row r="343" spans="1:13" ht="18" customHeight="1">
      <c r="A343" s="658" t="s">
        <v>1</v>
      </c>
      <c r="B343" s="659" t="s">
        <v>2</v>
      </c>
      <c r="C343" s="658" t="s">
        <v>3</v>
      </c>
      <c r="D343" s="55" t="s">
        <v>4</v>
      </c>
      <c r="E343" s="662" t="s">
        <v>42</v>
      </c>
      <c r="F343" s="663"/>
      <c r="G343" s="663"/>
      <c r="H343" s="663"/>
      <c r="I343" s="664"/>
      <c r="J343" s="56" t="s">
        <v>35</v>
      </c>
      <c r="K343" s="57" t="s">
        <v>57</v>
      </c>
      <c r="L343" s="57" t="s">
        <v>6</v>
      </c>
      <c r="M343" s="8"/>
    </row>
    <row r="344" spans="1:13" ht="18" customHeight="1">
      <c r="A344" s="659"/>
      <c r="B344" s="671"/>
      <c r="C344" s="658"/>
      <c r="D344" s="59" t="s">
        <v>5</v>
      </c>
      <c r="E344" s="582">
        <v>2566</v>
      </c>
      <c r="F344" s="582">
        <v>2567</v>
      </c>
      <c r="G344" s="582">
        <v>2568</v>
      </c>
      <c r="H344" s="582">
        <v>2569</v>
      </c>
      <c r="I344" s="582">
        <v>2570</v>
      </c>
      <c r="J344" s="61" t="s">
        <v>36</v>
      </c>
      <c r="K344" s="62" t="s">
        <v>56</v>
      </c>
      <c r="L344" s="62" t="s">
        <v>7</v>
      </c>
      <c r="M344" s="8"/>
    </row>
    <row r="345" spans="1:13" ht="18" customHeight="1">
      <c r="A345" s="21">
        <v>42</v>
      </c>
      <c r="B345" s="377" t="s">
        <v>302</v>
      </c>
      <c r="C345" s="105" t="s">
        <v>145</v>
      </c>
      <c r="D345" s="400" t="s">
        <v>572</v>
      </c>
      <c r="E345" s="469">
        <v>0</v>
      </c>
      <c r="F345" s="469">
        <v>271000</v>
      </c>
      <c r="G345" s="469">
        <v>271000</v>
      </c>
      <c r="H345" s="469">
        <v>271000</v>
      </c>
      <c r="I345" s="469">
        <v>271000</v>
      </c>
      <c r="J345" s="569" t="s">
        <v>44</v>
      </c>
      <c r="K345" s="162" t="s">
        <v>9</v>
      </c>
      <c r="L345" s="72" t="s">
        <v>43</v>
      </c>
      <c r="M345" s="8"/>
    </row>
    <row r="346" spans="1:13" ht="18" customHeight="1">
      <c r="A346" s="73"/>
      <c r="B346" s="378" t="s">
        <v>326</v>
      </c>
      <c r="C346" s="106" t="s">
        <v>146</v>
      </c>
      <c r="D346" s="401" t="s">
        <v>573</v>
      </c>
      <c r="E346" s="471"/>
      <c r="F346" s="472"/>
      <c r="G346" s="471"/>
      <c r="H346" s="472"/>
      <c r="I346" s="471"/>
      <c r="J346" s="474" t="s">
        <v>45</v>
      </c>
      <c r="K346" s="163" t="s">
        <v>14</v>
      </c>
      <c r="L346" s="20"/>
      <c r="M346" s="8"/>
    </row>
    <row r="347" spans="1:13" ht="18" customHeight="1">
      <c r="A347" s="73"/>
      <c r="B347" s="378" t="s">
        <v>325</v>
      </c>
      <c r="C347" s="106" t="s">
        <v>232</v>
      </c>
      <c r="D347" s="401" t="s">
        <v>447</v>
      </c>
      <c r="E347" s="471"/>
      <c r="F347" s="472"/>
      <c r="G347" s="471"/>
      <c r="H347" s="472"/>
      <c r="I347" s="471"/>
      <c r="J347" s="474"/>
      <c r="K347" s="163"/>
      <c r="L347" s="20"/>
      <c r="M347" s="8"/>
    </row>
    <row r="348" spans="1:13" ht="18" customHeight="1">
      <c r="A348" s="73"/>
      <c r="B348" s="378"/>
      <c r="C348" s="106" t="s">
        <v>197</v>
      </c>
      <c r="D348" s="401"/>
      <c r="E348" s="471"/>
      <c r="F348" s="472"/>
      <c r="G348" s="471"/>
      <c r="H348" s="472"/>
      <c r="I348" s="471"/>
      <c r="J348" s="474"/>
      <c r="K348" s="163"/>
      <c r="L348" s="20"/>
      <c r="M348" s="8"/>
    </row>
    <row r="349" spans="1:13" ht="18" customHeight="1">
      <c r="A349" s="24"/>
      <c r="B349" s="394"/>
      <c r="C349" s="76"/>
      <c r="D349" s="280"/>
      <c r="E349" s="480"/>
      <c r="F349" s="479"/>
      <c r="G349" s="480"/>
      <c r="H349" s="479"/>
      <c r="I349" s="480"/>
      <c r="J349" s="457"/>
      <c r="K349" s="380"/>
      <c r="L349" s="16"/>
      <c r="M349" s="8"/>
    </row>
    <row r="350" spans="1:13" ht="18" customHeight="1">
      <c r="A350" s="21">
        <v>43</v>
      </c>
      <c r="B350" s="377" t="s">
        <v>302</v>
      </c>
      <c r="C350" s="105" t="s">
        <v>145</v>
      </c>
      <c r="D350" s="400" t="s">
        <v>450</v>
      </c>
      <c r="E350" s="469">
        <v>0</v>
      </c>
      <c r="F350" s="469">
        <v>1144000</v>
      </c>
      <c r="G350" s="469">
        <v>1144000</v>
      </c>
      <c r="H350" s="469">
        <v>1144000</v>
      </c>
      <c r="I350" s="469">
        <v>1144000</v>
      </c>
      <c r="J350" s="569" t="s">
        <v>44</v>
      </c>
      <c r="K350" s="162" t="s">
        <v>9</v>
      </c>
      <c r="L350" s="72" t="s">
        <v>43</v>
      </c>
      <c r="M350" s="8"/>
    </row>
    <row r="351" spans="1:13" ht="18" customHeight="1">
      <c r="A351" s="73"/>
      <c r="B351" s="378" t="s">
        <v>328</v>
      </c>
      <c r="C351" s="106" t="s">
        <v>146</v>
      </c>
      <c r="D351" s="401" t="s">
        <v>574</v>
      </c>
      <c r="E351" s="471"/>
      <c r="F351" s="472"/>
      <c r="G351" s="471"/>
      <c r="H351" s="472"/>
      <c r="I351" s="471"/>
      <c r="J351" s="474" t="s">
        <v>45</v>
      </c>
      <c r="K351" s="163" t="s">
        <v>14</v>
      </c>
      <c r="L351" s="20"/>
      <c r="M351" s="8"/>
    </row>
    <row r="352" spans="1:13" ht="18" customHeight="1">
      <c r="A352" s="73"/>
      <c r="B352" s="378" t="s">
        <v>327</v>
      </c>
      <c r="C352" s="106" t="s">
        <v>232</v>
      </c>
      <c r="D352" s="401" t="s">
        <v>309</v>
      </c>
      <c r="E352" s="471"/>
      <c r="F352" s="472"/>
      <c r="G352" s="471"/>
      <c r="H352" s="472"/>
      <c r="I352" s="471"/>
      <c r="J352" s="474"/>
      <c r="K352" s="163"/>
      <c r="L352" s="20"/>
      <c r="M352" s="8"/>
    </row>
    <row r="353" spans="1:13" ht="18" customHeight="1">
      <c r="A353" s="73"/>
      <c r="B353" s="378"/>
      <c r="C353" s="106" t="s">
        <v>197</v>
      </c>
      <c r="D353" s="401"/>
      <c r="E353" s="471"/>
      <c r="F353" s="472"/>
      <c r="G353" s="471"/>
      <c r="H353" s="472"/>
      <c r="I353" s="471"/>
      <c r="J353" s="474"/>
      <c r="K353" s="163"/>
      <c r="L353" s="20"/>
      <c r="M353" s="8"/>
    </row>
    <row r="354" spans="1:13" ht="18" customHeight="1">
      <c r="A354" s="24"/>
      <c r="B354" s="394"/>
      <c r="C354" s="76"/>
      <c r="D354" s="280"/>
      <c r="E354" s="480"/>
      <c r="F354" s="479"/>
      <c r="G354" s="480"/>
      <c r="H354" s="479"/>
      <c r="I354" s="480"/>
      <c r="J354" s="457"/>
      <c r="K354" s="380"/>
      <c r="L354" s="16"/>
      <c r="M354" s="8"/>
    </row>
    <row r="355" spans="1:13" ht="18" customHeight="1">
      <c r="A355" s="21">
        <v>44</v>
      </c>
      <c r="B355" s="377" t="s">
        <v>502</v>
      </c>
      <c r="C355" s="105" t="s">
        <v>145</v>
      </c>
      <c r="D355" s="400" t="s">
        <v>449</v>
      </c>
      <c r="E355" s="469">
        <v>0</v>
      </c>
      <c r="F355" s="469">
        <v>1300000</v>
      </c>
      <c r="G355" s="469">
        <v>1300000</v>
      </c>
      <c r="H355" s="469">
        <v>1300000</v>
      </c>
      <c r="I355" s="469">
        <v>1300000</v>
      </c>
      <c r="J355" s="569" t="s">
        <v>44</v>
      </c>
      <c r="K355" s="162" t="s">
        <v>9</v>
      </c>
      <c r="L355" s="72" t="s">
        <v>43</v>
      </c>
      <c r="M355" s="8"/>
    </row>
    <row r="356" spans="1:13" ht="18" customHeight="1">
      <c r="A356" s="73"/>
      <c r="B356" s="378" t="s">
        <v>501</v>
      </c>
      <c r="C356" s="106" t="s">
        <v>146</v>
      </c>
      <c r="D356" s="401" t="s">
        <v>575</v>
      </c>
      <c r="E356" s="471"/>
      <c r="F356" s="472"/>
      <c r="G356" s="471"/>
      <c r="H356" s="472"/>
      <c r="I356" s="471"/>
      <c r="J356" s="474" t="s">
        <v>45</v>
      </c>
      <c r="K356" s="163" t="s">
        <v>14</v>
      </c>
      <c r="L356" s="20"/>
      <c r="M356" s="8"/>
    </row>
    <row r="357" spans="1:13" ht="18" customHeight="1">
      <c r="A357" s="73"/>
      <c r="B357" s="378" t="s">
        <v>476</v>
      </c>
      <c r="C357" s="106" t="s">
        <v>232</v>
      </c>
      <c r="D357" s="401" t="s">
        <v>448</v>
      </c>
      <c r="E357" s="471"/>
      <c r="F357" s="472"/>
      <c r="G357" s="471"/>
      <c r="H357" s="472"/>
      <c r="I357" s="471"/>
      <c r="J357" s="474"/>
      <c r="K357" s="163"/>
      <c r="L357" s="20"/>
      <c r="M357" s="8"/>
    </row>
    <row r="358" spans="1:13" ht="18" customHeight="1">
      <c r="A358" s="73"/>
      <c r="B358" s="378"/>
      <c r="C358" s="106" t="s">
        <v>197</v>
      </c>
      <c r="D358" s="401"/>
      <c r="E358" s="471"/>
      <c r="F358" s="472"/>
      <c r="G358" s="471"/>
      <c r="H358" s="472"/>
      <c r="I358" s="471"/>
      <c r="J358" s="474"/>
      <c r="K358" s="163"/>
      <c r="L358" s="20"/>
      <c r="M358" s="8"/>
    </row>
    <row r="359" spans="1:13" ht="18" customHeight="1">
      <c r="A359" s="24"/>
      <c r="B359" s="394"/>
      <c r="C359" s="76"/>
      <c r="D359" s="280"/>
      <c r="E359" s="480"/>
      <c r="F359" s="479"/>
      <c r="G359" s="480"/>
      <c r="H359" s="479"/>
      <c r="I359" s="480"/>
      <c r="J359" s="457"/>
      <c r="K359" s="380"/>
      <c r="L359" s="16"/>
      <c r="M359" s="8"/>
    </row>
    <row r="360" spans="1:13" ht="18" customHeight="1">
      <c r="A360" s="21">
        <v>45</v>
      </c>
      <c r="B360" s="377" t="s">
        <v>302</v>
      </c>
      <c r="C360" s="105" t="s">
        <v>145</v>
      </c>
      <c r="D360" s="400" t="s">
        <v>449</v>
      </c>
      <c r="E360" s="469">
        <v>0</v>
      </c>
      <c r="F360" s="469">
        <v>1300000</v>
      </c>
      <c r="G360" s="469">
        <v>1300000</v>
      </c>
      <c r="H360" s="469">
        <v>1300000</v>
      </c>
      <c r="I360" s="469">
        <v>1300000</v>
      </c>
      <c r="J360" s="569" t="s">
        <v>44</v>
      </c>
      <c r="K360" s="162" t="s">
        <v>9</v>
      </c>
      <c r="L360" s="72" t="s">
        <v>43</v>
      </c>
      <c r="M360" s="8"/>
    </row>
    <row r="361" spans="1:13" ht="18" customHeight="1">
      <c r="A361" s="73"/>
      <c r="B361" s="378" t="s">
        <v>477</v>
      </c>
      <c r="C361" s="106" t="s">
        <v>146</v>
      </c>
      <c r="D361" s="401" t="s">
        <v>575</v>
      </c>
      <c r="E361" s="471"/>
      <c r="F361" s="472"/>
      <c r="G361" s="471"/>
      <c r="H361" s="472"/>
      <c r="I361" s="471"/>
      <c r="J361" s="474" t="s">
        <v>45</v>
      </c>
      <c r="K361" s="163" t="s">
        <v>14</v>
      </c>
      <c r="L361" s="20"/>
      <c r="M361" s="8"/>
    </row>
    <row r="362" spans="1:13" ht="18" customHeight="1">
      <c r="A362" s="73"/>
      <c r="B362" s="378" t="s">
        <v>329</v>
      </c>
      <c r="C362" s="106" t="s">
        <v>232</v>
      </c>
      <c r="D362" s="401" t="s">
        <v>448</v>
      </c>
      <c r="E362" s="471"/>
      <c r="F362" s="472"/>
      <c r="G362" s="471"/>
      <c r="H362" s="472"/>
      <c r="I362" s="471"/>
      <c r="J362" s="474"/>
      <c r="K362" s="163"/>
      <c r="L362" s="20"/>
      <c r="M362" s="8"/>
    </row>
    <row r="363" spans="1:13" ht="18" customHeight="1">
      <c r="A363" s="73"/>
      <c r="B363" s="378"/>
      <c r="C363" s="106" t="s">
        <v>197</v>
      </c>
      <c r="D363" s="401"/>
      <c r="E363" s="471"/>
      <c r="F363" s="472"/>
      <c r="G363" s="471"/>
      <c r="H363" s="472"/>
      <c r="I363" s="471"/>
      <c r="J363" s="474"/>
      <c r="K363" s="163"/>
      <c r="L363" s="20"/>
      <c r="M363" s="8"/>
    </row>
    <row r="364" spans="1:13" ht="18" customHeight="1">
      <c r="A364" s="24"/>
      <c r="B364" s="394"/>
      <c r="C364" s="76"/>
      <c r="D364" s="280"/>
      <c r="E364" s="480"/>
      <c r="F364" s="479"/>
      <c r="G364" s="480"/>
      <c r="H364" s="479"/>
      <c r="I364" s="480"/>
      <c r="J364" s="457"/>
      <c r="K364" s="380"/>
      <c r="L364" s="16"/>
      <c r="M364" s="8"/>
    </row>
    <row r="365" spans="1:13" ht="18" customHeight="1" thickBot="1">
      <c r="A365" s="676" t="s">
        <v>0</v>
      </c>
      <c r="B365" s="677"/>
      <c r="C365" s="677"/>
      <c r="D365" s="678"/>
      <c r="E365" s="454">
        <f>SUM(E345:E364)</f>
        <v>0</v>
      </c>
      <c r="F365" s="454">
        <f>SUM(F345:F364)</f>
        <v>4015000</v>
      </c>
      <c r="G365" s="454">
        <f>SUM(G345:G364)</f>
        <v>4015000</v>
      </c>
      <c r="H365" s="454">
        <f>SUM(H345:H364)</f>
        <v>4015000</v>
      </c>
      <c r="I365" s="454">
        <f>SUM(I345:I364)</f>
        <v>4015000</v>
      </c>
      <c r="J365" s="454"/>
      <c r="K365" s="431">
        <f>SUM(E365:J365)</f>
        <v>16060000</v>
      </c>
      <c r="L365" s="431"/>
      <c r="M365" s="8"/>
    </row>
    <row r="366" spans="1:13" ht="18" customHeight="1" thickTop="1">
      <c r="A366" s="23"/>
      <c r="B366" s="23"/>
      <c r="E366" s="23"/>
      <c r="F366" s="23"/>
      <c r="G366" s="23"/>
      <c r="H366" s="23"/>
      <c r="I366" s="23"/>
      <c r="J366" s="23"/>
      <c r="K366" s="23"/>
      <c r="L366" s="23"/>
      <c r="M366" s="8"/>
    </row>
    <row r="367" spans="1:13" ht="18" customHeight="1">
      <c r="A367" s="23"/>
      <c r="B367" s="23"/>
      <c r="E367" s="23"/>
      <c r="F367" s="23"/>
      <c r="G367" s="23"/>
      <c r="H367" s="23"/>
      <c r="I367" s="23"/>
      <c r="J367" s="23"/>
      <c r="K367" s="23"/>
      <c r="L367" s="23"/>
      <c r="M367" s="8"/>
    </row>
    <row r="368" spans="1:13" ht="18" customHeight="1">
      <c r="A368" s="23"/>
      <c r="B368" s="23"/>
      <c r="E368" s="23"/>
      <c r="F368" s="23"/>
      <c r="G368" s="23"/>
      <c r="H368" s="23"/>
      <c r="I368" s="23"/>
      <c r="J368" s="23"/>
      <c r="K368" s="23"/>
      <c r="L368" s="441">
        <v>12</v>
      </c>
      <c r="M368" s="8"/>
    </row>
    <row r="369" spans="1:13" ht="18" customHeight="1">
      <c r="A369" s="23"/>
      <c r="B369" s="23"/>
      <c r="E369" s="23"/>
      <c r="F369" s="23"/>
      <c r="G369" s="23"/>
      <c r="H369" s="23"/>
      <c r="I369" s="23"/>
      <c r="J369" s="23"/>
      <c r="K369" s="23"/>
      <c r="M369" s="8"/>
    </row>
    <row r="370" ht="18" customHeight="1">
      <c r="M370" s="8"/>
    </row>
    <row r="371" spans="1:13" ht="18" customHeight="1">
      <c r="A371" s="286"/>
      <c r="B371" s="39" t="s">
        <v>41</v>
      </c>
      <c r="C371" s="39"/>
      <c r="D371" s="39"/>
      <c r="E371" s="40"/>
      <c r="F371" s="40"/>
      <c r="G371" s="40"/>
      <c r="H371" s="40"/>
      <c r="I371" s="40"/>
      <c r="J371" s="41"/>
      <c r="K371" s="41"/>
      <c r="L371" s="39"/>
      <c r="M371" s="8"/>
    </row>
    <row r="372" spans="1:13" ht="18" customHeight="1">
      <c r="A372" s="9"/>
      <c r="B372" s="38" t="s">
        <v>157</v>
      </c>
      <c r="C372" s="51"/>
      <c r="D372" s="51" t="s">
        <v>183</v>
      </c>
      <c r="E372" s="52"/>
      <c r="F372" s="52"/>
      <c r="G372" s="52"/>
      <c r="H372" s="52"/>
      <c r="I372" s="53"/>
      <c r="J372" s="54"/>
      <c r="K372" s="54"/>
      <c r="L372" s="50"/>
      <c r="M372" s="8"/>
    </row>
    <row r="373" spans="1:13" ht="18" customHeight="1">
      <c r="A373" s="658" t="s">
        <v>1</v>
      </c>
      <c r="B373" s="659" t="s">
        <v>2</v>
      </c>
      <c r="C373" s="658" t="s">
        <v>3</v>
      </c>
      <c r="D373" s="55" t="s">
        <v>4</v>
      </c>
      <c r="E373" s="662" t="s">
        <v>42</v>
      </c>
      <c r="F373" s="663"/>
      <c r="G373" s="663"/>
      <c r="H373" s="663"/>
      <c r="I373" s="664"/>
      <c r="J373" s="56" t="s">
        <v>35</v>
      </c>
      <c r="K373" s="57" t="s">
        <v>57</v>
      </c>
      <c r="L373" s="57" t="s">
        <v>6</v>
      </c>
      <c r="M373" s="8"/>
    </row>
    <row r="374" spans="1:13" ht="18" customHeight="1">
      <c r="A374" s="659"/>
      <c r="B374" s="671"/>
      <c r="C374" s="658"/>
      <c r="D374" s="59" t="s">
        <v>5</v>
      </c>
      <c r="E374" s="582">
        <v>2566</v>
      </c>
      <c r="F374" s="582">
        <v>2567</v>
      </c>
      <c r="G374" s="582">
        <v>2568</v>
      </c>
      <c r="H374" s="582">
        <v>2569</v>
      </c>
      <c r="I374" s="582">
        <v>2570</v>
      </c>
      <c r="J374" s="61" t="s">
        <v>36</v>
      </c>
      <c r="K374" s="62" t="s">
        <v>56</v>
      </c>
      <c r="L374" s="62" t="s">
        <v>7</v>
      </c>
      <c r="M374" s="8"/>
    </row>
    <row r="375" spans="1:13" ht="18" customHeight="1">
      <c r="A375" s="21">
        <v>46</v>
      </c>
      <c r="B375" s="377" t="s">
        <v>334</v>
      </c>
      <c r="C375" s="409" t="s">
        <v>320</v>
      </c>
      <c r="D375" s="162" t="s">
        <v>576</v>
      </c>
      <c r="E375" s="469">
        <v>150000</v>
      </c>
      <c r="F375" s="469">
        <v>150000</v>
      </c>
      <c r="G375" s="469">
        <v>150000</v>
      </c>
      <c r="H375" s="470" t="s">
        <v>11</v>
      </c>
      <c r="I375" s="470" t="s">
        <v>11</v>
      </c>
      <c r="J375" s="70" t="s">
        <v>44</v>
      </c>
      <c r="K375" s="71" t="s">
        <v>9</v>
      </c>
      <c r="L375" s="72" t="s">
        <v>43</v>
      </c>
      <c r="M375" s="8"/>
    </row>
    <row r="376" spans="1:13" ht="18" customHeight="1">
      <c r="A376" s="73"/>
      <c r="B376" s="378" t="s">
        <v>335</v>
      </c>
      <c r="C376" s="408" t="s">
        <v>321</v>
      </c>
      <c r="D376" s="401" t="s">
        <v>448</v>
      </c>
      <c r="E376" s="471"/>
      <c r="F376" s="471"/>
      <c r="G376" s="281"/>
      <c r="H376" s="281"/>
      <c r="I376" s="471"/>
      <c r="J376" s="74" t="s">
        <v>45</v>
      </c>
      <c r="K376" s="75" t="s">
        <v>14</v>
      </c>
      <c r="L376" s="20"/>
      <c r="M376" s="8"/>
    </row>
    <row r="377" spans="1:13" ht="18" customHeight="1">
      <c r="A377" s="73"/>
      <c r="B377" s="378"/>
      <c r="C377" s="408" t="s">
        <v>322</v>
      </c>
      <c r="D377" s="163"/>
      <c r="E377" s="471"/>
      <c r="F377" s="471"/>
      <c r="G377" s="281"/>
      <c r="H377" s="281"/>
      <c r="I377" s="471"/>
      <c r="J377" s="74"/>
      <c r="K377" s="75"/>
      <c r="L377" s="20"/>
      <c r="M377" s="8"/>
    </row>
    <row r="378" spans="1:13" ht="18" customHeight="1">
      <c r="A378" s="73"/>
      <c r="B378" s="378"/>
      <c r="C378" s="161"/>
      <c r="D378" s="163"/>
      <c r="E378" s="472"/>
      <c r="F378" s="471"/>
      <c r="G378" s="472"/>
      <c r="H378" s="281"/>
      <c r="I378" s="471"/>
      <c r="J378" s="102"/>
      <c r="K378" s="75"/>
      <c r="L378" s="20"/>
      <c r="M378" s="8"/>
    </row>
    <row r="379" spans="1:13" ht="18" customHeight="1">
      <c r="A379" s="21">
        <v>47</v>
      </c>
      <c r="B379" s="377" t="s">
        <v>302</v>
      </c>
      <c r="C379" s="105" t="s">
        <v>145</v>
      </c>
      <c r="D379" s="400" t="s">
        <v>450</v>
      </c>
      <c r="E379" s="469">
        <v>0</v>
      </c>
      <c r="F379" s="478">
        <v>400000</v>
      </c>
      <c r="G379" s="469">
        <v>400000</v>
      </c>
      <c r="H379" s="469">
        <v>400000</v>
      </c>
      <c r="I379" s="469">
        <v>400000</v>
      </c>
      <c r="J379" s="389" t="s">
        <v>44</v>
      </c>
      <c r="K379" s="71" t="s">
        <v>9</v>
      </c>
      <c r="L379" s="72" t="s">
        <v>43</v>
      </c>
      <c r="M379" s="8"/>
    </row>
    <row r="380" spans="1:13" ht="18" customHeight="1">
      <c r="A380" s="73"/>
      <c r="B380" s="378" t="s">
        <v>335</v>
      </c>
      <c r="C380" s="106" t="s">
        <v>146</v>
      </c>
      <c r="D380" s="401" t="s">
        <v>577</v>
      </c>
      <c r="E380" s="471"/>
      <c r="F380" s="472"/>
      <c r="G380" s="471"/>
      <c r="H380" s="471"/>
      <c r="I380" s="471"/>
      <c r="J380" s="387" t="s">
        <v>45</v>
      </c>
      <c r="K380" s="75" t="s">
        <v>14</v>
      </c>
      <c r="L380" s="20"/>
      <c r="M380" s="8"/>
    </row>
    <row r="381" spans="1:13" ht="18" customHeight="1">
      <c r="A381" s="73"/>
      <c r="B381" s="378"/>
      <c r="C381" s="106" t="s">
        <v>232</v>
      </c>
      <c r="D381" s="401" t="s">
        <v>448</v>
      </c>
      <c r="E381" s="471"/>
      <c r="F381" s="472"/>
      <c r="G381" s="471"/>
      <c r="H381" s="471"/>
      <c r="I381" s="471"/>
      <c r="J381" s="387"/>
      <c r="K381" s="75"/>
      <c r="L381" s="20"/>
      <c r="M381" s="8"/>
    </row>
    <row r="382" spans="1:13" ht="18" customHeight="1">
      <c r="A382" s="73"/>
      <c r="B382" s="378"/>
      <c r="C382" s="106" t="s">
        <v>197</v>
      </c>
      <c r="D382" s="401"/>
      <c r="E382" s="471"/>
      <c r="F382" s="472"/>
      <c r="G382" s="471"/>
      <c r="H382" s="471"/>
      <c r="I382" s="471"/>
      <c r="J382" s="387"/>
      <c r="K382" s="75"/>
      <c r="L382" s="20"/>
      <c r="M382" s="8"/>
    </row>
    <row r="383" spans="1:13" ht="18" customHeight="1">
      <c r="A383" s="24"/>
      <c r="B383" s="394"/>
      <c r="C383" s="76"/>
      <c r="D383" s="280"/>
      <c r="E383" s="480"/>
      <c r="F383" s="479"/>
      <c r="G383" s="480"/>
      <c r="H383" s="480"/>
      <c r="I383" s="480"/>
      <c r="J383" s="402"/>
      <c r="K383" s="77"/>
      <c r="L383" s="16"/>
      <c r="M383" s="8"/>
    </row>
    <row r="384" spans="1:13" ht="18" customHeight="1">
      <c r="A384" s="21">
        <v>48</v>
      </c>
      <c r="B384" s="377" t="s">
        <v>365</v>
      </c>
      <c r="C384" s="105" t="s">
        <v>366</v>
      </c>
      <c r="D384" s="429" t="s">
        <v>427</v>
      </c>
      <c r="E384" s="469" t="s">
        <v>11</v>
      </c>
      <c r="F384" s="478">
        <v>150000</v>
      </c>
      <c r="G384" s="469">
        <v>150000</v>
      </c>
      <c r="H384" s="469" t="s">
        <v>11</v>
      </c>
      <c r="I384" s="469" t="s">
        <v>11</v>
      </c>
      <c r="J384" s="389" t="s">
        <v>369</v>
      </c>
      <c r="K384" s="71" t="s">
        <v>370</v>
      </c>
      <c r="L384" s="7" t="s">
        <v>373</v>
      </c>
      <c r="M384" s="91"/>
    </row>
    <row r="385" spans="1:13" ht="18" customHeight="1">
      <c r="A385" s="73"/>
      <c r="B385" s="378" t="s">
        <v>374</v>
      </c>
      <c r="C385" s="106" t="s">
        <v>586</v>
      </c>
      <c r="D385" s="411" t="s">
        <v>428</v>
      </c>
      <c r="E385" s="471"/>
      <c r="F385" s="472"/>
      <c r="G385" s="471"/>
      <c r="H385" s="471"/>
      <c r="I385" s="471"/>
      <c r="J385" s="387" t="s">
        <v>372</v>
      </c>
      <c r="K385" s="75" t="s">
        <v>371</v>
      </c>
      <c r="L385" s="12"/>
      <c r="M385" s="91"/>
    </row>
    <row r="386" spans="1:13" ht="18" customHeight="1">
      <c r="A386" s="73"/>
      <c r="B386" s="378" t="s">
        <v>478</v>
      </c>
      <c r="C386" s="106"/>
      <c r="D386" s="411"/>
      <c r="E386" s="471"/>
      <c r="F386" s="472"/>
      <c r="G386" s="471"/>
      <c r="H386" s="471"/>
      <c r="I386" s="471"/>
      <c r="J386" s="387"/>
      <c r="K386" s="75"/>
      <c r="L386" s="12"/>
      <c r="M386" s="91"/>
    </row>
    <row r="387" spans="1:13" ht="18" customHeight="1">
      <c r="A387" s="73"/>
      <c r="B387" s="378"/>
      <c r="C387" s="106"/>
      <c r="D387" s="401"/>
      <c r="E387" s="471"/>
      <c r="F387" s="472"/>
      <c r="G387" s="471"/>
      <c r="H387" s="471"/>
      <c r="I387" s="471"/>
      <c r="J387" s="387"/>
      <c r="K387" s="75"/>
      <c r="L387" s="12"/>
      <c r="M387" s="91"/>
    </row>
    <row r="388" spans="1:13" ht="18" customHeight="1">
      <c r="A388" s="24"/>
      <c r="B388" s="394"/>
      <c r="C388" s="76"/>
      <c r="D388" s="280"/>
      <c r="E388" s="480"/>
      <c r="F388" s="479"/>
      <c r="G388" s="480"/>
      <c r="H388" s="480"/>
      <c r="I388" s="480"/>
      <c r="J388" s="402"/>
      <c r="K388" s="77"/>
      <c r="L388" s="37"/>
      <c r="M388" s="91"/>
    </row>
    <row r="389" spans="1:13" ht="19.5" customHeight="1">
      <c r="A389" s="651" t="s">
        <v>0</v>
      </c>
      <c r="B389" s="652"/>
      <c r="C389" s="652"/>
      <c r="D389" s="653"/>
      <c r="E389" s="443">
        <f>SUM(E375:E388)</f>
        <v>150000</v>
      </c>
      <c r="F389" s="443">
        <f>SUM(F375:F388)</f>
        <v>700000</v>
      </c>
      <c r="G389" s="443">
        <f>SUM(G375:G388)</f>
        <v>700000</v>
      </c>
      <c r="H389" s="443">
        <f>SUM(H375:H388)</f>
        <v>400000</v>
      </c>
      <c r="I389" s="443">
        <f>SUM(I375:I388)</f>
        <v>400000</v>
      </c>
      <c r="J389" s="443"/>
      <c r="K389" s="410">
        <f>SUM(E389:J389)</f>
        <v>2350000</v>
      </c>
      <c r="L389" s="392"/>
      <c r="M389" s="91"/>
    </row>
    <row r="390" spans="1:13" ht="19.5" customHeight="1" thickBot="1">
      <c r="A390" s="651" t="s">
        <v>500</v>
      </c>
      <c r="B390" s="652"/>
      <c r="C390" s="652"/>
      <c r="D390" s="653"/>
      <c r="E390" s="454">
        <f aca="true" t="shared" si="0" ref="E390:I391">SUM(E28+E55+E89+E121+E149+E178+E211+E242+E273+E304+E334+E365+E389)</f>
        <v>3100000</v>
      </c>
      <c r="F390" s="454">
        <f t="shared" si="0"/>
        <v>77462800</v>
      </c>
      <c r="G390" s="454">
        <f t="shared" si="0"/>
        <v>77462800</v>
      </c>
      <c r="H390" s="454">
        <f t="shared" si="0"/>
        <v>76422800</v>
      </c>
      <c r="I390" s="454">
        <f t="shared" si="0"/>
        <v>76422800</v>
      </c>
      <c r="J390" s="443"/>
      <c r="K390" s="410">
        <f>SUM(E390:J390)</f>
        <v>310871200</v>
      </c>
      <c r="L390" s="442"/>
      <c r="M390" s="91"/>
    </row>
    <row r="391" spans="1:13" ht="19.5" customHeight="1" thickBot="1" thickTop="1">
      <c r="A391" s="676" t="s">
        <v>462</v>
      </c>
      <c r="B391" s="677"/>
      <c r="C391" s="677"/>
      <c r="D391" s="678"/>
      <c r="E391" s="454">
        <f t="shared" si="0"/>
        <v>3100000</v>
      </c>
      <c r="F391" s="454">
        <f t="shared" si="0"/>
        <v>77462800</v>
      </c>
      <c r="G391" s="454">
        <f t="shared" si="0"/>
        <v>77462800</v>
      </c>
      <c r="H391" s="454">
        <f t="shared" si="0"/>
        <v>76422800</v>
      </c>
      <c r="I391" s="454">
        <f t="shared" si="0"/>
        <v>76422800</v>
      </c>
      <c r="J391" s="454"/>
      <c r="K391" s="446">
        <f>SUM(E391:J391)</f>
        <v>310871200</v>
      </c>
      <c r="L391" s="431"/>
      <c r="M391" s="91"/>
    </row>
    <row r="392" spans="1:13" ht="18" customHeight="1" thickTop="1">
      <c r="A392" s="382"/>
      <c r="B392" s="382"/>
      <c r="C392" s="382"/>
      <c r="D392" s="92"/>
      <c r="E392" s="383"/>
      <c r="F392" s="383"/>
      <c r="G392" s="383"/>
      <c r="H392" s="383"/>
      <c r="I392" s="383"/>
      <c r="J392" s="447"/>
      <c r="K392" s="466"/>
      <c r="L392" s="466"/>
      <c r="M392" s="91"/>
    </row>
    <row r="393" spans="1:13" ht="18" customHeight="1">
      <c r="A393" s="382"/>
      <c r="B393" s="382"/>
      <c r="C393" s="382"/>
      <c r="D393" s="92"/>
      <c r="E393" s="383"/>
      <c r="F393" s="383"/>
      <c r="G393" s="383"/>
      <c r="H393" s="383"/>
      <c r="I393" s="383"/>
      <c r="J393" s="447"/>
      <c r="K393" s="466"/>
      <c r="L393" s="466"/>
      <c r="M393" s="91"/>
    </row>
    <row r="394" spans="1:13" ht="18" customHeight="1">
      <c r="A394" s="382"/>
      <c r="B394" s="382"/>
      <c r="C394" s="382"/>
      <c r="D394" s="92"/>
      <c r="E394" s="383"/>
      <c r="F394" s="383"/>
      <c r="G394" s="383"/>
      <c r="H394" s="383"/>
      <c r="I394" s="383"/>
      <c r="J394" s="447"/>
      <c r="K394" s="466"/>
      <c r="L394" s="466"/>
      <c r="M394" s="91"/>
    </row>
    <row r="395" ht="18" customHeight="1">
      <c r="M395" s="91"/>
    </row>
    <row r="396" spans="1:13" ht="18" customHeight="1">
      <c r="A396" s="23"/>
      <c r="B396" s="23"/>
      <c r="E396" s="23"/>
      <c r="F396" s="23"/>
      <c r="G396" s="23"/>
      <c r="H396" s="23"/>
      <c r="I396" s="23"/>
      <c r="J396" s="23"/>
      <c r="K396" s="23"/>
      <c r="L396" s="441">
        <v>13</v>
      </c>
      <c r="M396" s="91"/>
    </row>
    <row r="397" ht="18" customHeight="1">
      <c r="M397" s="91"/>
    </row>
    <row r="398" spans="1:13" ht="18" customHeight="1">
      <c r="A398" s="382"/>
      <c r="B398" s="382"/>
      <c r="C398" s="382"/>
      <c r="D398" s="92"/>
      <c r="E398" s="383"/>
      <c r="F398" s="383"/>
      <c r="G398" s="383"/>
      <c r="H398" s="383"/>
      <c r="I398" s="383"/>
      <c r="J398" s="447"/>
      <c r="K398" s="466"/>
      <c r="L398" s="466"/>
      <c r="M398" s="91"/>
    </row>
    <row r="399" spans="1:13" ht="18" customHeight="1">
      <c r="A399" s="382"/>
      <c r="B399" s="382"/>
      <c r="C399" s="382"/>
      <c r="D399" s="92"/>
      <c r="E399" s="383"/>
      <c r="F399" s="383"/>
      <c r="G399" s="383"/>
      <c r="H399" s="383"/>
      <c r="I399" s="383"/>
      <c r="J399" s="447"/>
      <c r="K399" s="466"/>
      <c r="L399" s="466"/>
      <c r="M399" s="91"/>
    </row>
    <row r="400" spans="1:13" ht="18" customHeight="1">
      <c r="A400" s="382"/>
      <c r="B400" s="382"/>
      <c r="C400" s="382"/>
      <c r="D400" s="92"/>
      <c r="E400" s="383"/>
      <c r="F400" s="383"/>
      <c r="G400" s="383"/>
      <c r="H400" s="383"/>
      <c r="I400" s="383"/>
      <c r="J400" s="447"/>
      <c r="K400" s="466"/>
      <c r="L400" s="466"/>
      <c r="M400" s="91"/>
    </row>
    <row r="401" spans="1:12" s="42" customFormat="1" ht="18" customHeight="1">
      <c r="A401" s="428" t="s">
        <v>204</v>
      </c>
      <c r="B401" s="329"/>
      <c r="C401" s="329"/>
      <c r="D401" s="329"/>
      <c r="E401" s="329"/>
      <c r="F401" s="329"/>
      <c r="G401" s="329"/>
      <c r="H401" s="329"/>
      <c r="I401" s="329"/>
      <c r="J401" s="329"/>
      <c r="K401" s="329"/>
      <c r="L401" s="39"/>
    </row>
    <row r="402" spans="1:12" s="42" customFormat="1" ht="21" customHeight="1">
      <c r="A402" s="39" t="s">
        <v>41</v>
      </c>
      <c r="B402" s="39"/>
      <c r="C402" s="363"/>
      <c r="D402" s="363"/>
      <c r="E402" s="363"/>
      <c r="F402" s="363"/>
      <c r="G402" s="363"/>
      <c r="H402" s="363"/>
      <c r="I402" s="363"/>
      <c r="J402" s="363"/>
      <c r="K402" s="363"/>
      <c r="L402" s="195"/>
    </row>
    <row r="403" spans="1:12" s="194" customFormat="1" ht="21" customHeight="1">
      <c r="A403" s="48"/>
      <c r="B403" s="297" t="s">
        <v>205</v>
      </c>
      <c r="C403" s="363"/>
      <c r="D403" s="363"/>
      <c r="E403" s="363"/>
      <c r="F403" s="363"/>
      <c r="G403" s="363"/>
      <c r="H403" s="363"/>
      <c r="I403" s="363"/>
      <c r="J403" s="363"/>
      <c r="K403" s="363"/>
      <c r="L403" s="195"/>
    </row>
    <row r="404" spans="1:12" s="194" customFormat="1" ht="22.5" customHeight="1">
      <c r="A404" s="48"/>
      <c r="B404" s="38" t="s">
        <v>72</v>
      </c>
      <c r="C404" s="51"/>
      <c r="D404" s="51" t="s">
        <v>164</v>
      </c>
      <c r="E404" s="51"/>
      <c r="F404" s="51"/>
      <c r="G404" s="51"/>
      <c r="H404" s="52"/>
      <c r="I404" s="52"/>
      <c r="J404" s="122"/>
      <c r="K404" s="122"/>
      <c r="L404" s="51"/>
    </row>
    <row r="405" spans="1:12" s="194" customFormat="1" ht="18" customHeight="1">
      <c r="A405" s="330" t="s">
        <v>1</v>
      </c>
      <c r="B405" s="659" t="s">
        <v>2</v>
      </c>
      <c r="C405" s="659" t="s">
        <v>3</v>
      </c>
      <c r="D405" s="55" t="s">
        <v>4</v>
      </c>
      <c r="E405" s="662" t="s">
        <v>42</v>
      </c>
      <c r="F405" s="663"/>
      <c r="G405" s="663"/>
      <c r="H405" s="663"/>
      <c r="I405" s="664"/>
      <c r="J405" s="56" t="s">
        <v>35</v>
      </c>
      <c r="K405" s="57" t="s">
        <v>57</v>
      </c>
      <c r="L405" s="57" t="s">
        <v>6</v>
      </c>
    </row>
    <row r="406" spans="1:12" s="194" customFormat="1" ht="18" customHeight="1">
      <c r="A406" s="376"/>
      <c r="B406" s="660"/>
      <c r="C406" s="671"/>
      <c r="D406" s="276" t="s">
        <v>5</v>
      </c>
      <c r="E406" s="582">
        <v>2566</v>
      </c>
      <c r="F406" s="582">
        <v>2567</v>
      </c>
      <c r="G406" s="582">
        <v>2568</v>
      </c>
      <c r="H406" s="582">
        <v>2569</v>
      </c>
      <c r="I406" s="582">
        <v>2570</v>
      </c>
      <c r="J406" s="278" t="s">
        <v>36</v>
      </c>
      <c r="K406" s="279" t="s">
        <v>56</v>
      </c>
      <c r="L406" s="279" t="s">
        <v>7</v>
      </c>
    </row>
    <row r="407" spans="1:12" s="194" customFormat="1" ht="20.25" customHeight="1">
      <c r="A407" s="21">
        <v>1</v>
      </c>
      <c r="B407" s="32" t="s">
        <v>340</v>
      </c>
      <c r="C407" s="377" t="s">
        <v>456</v>
      </c>
      <c r="D407" s="427" t="s">
        <v>377</v>
      </c>
      <c r="E407" s="469">
        <v>120000</v>
      </c>
      <c r="F407" s="469">
        <v>120000</v>
      </c>
      <c r="G407" s="469">
        <v>120000</v>
      </c>
      <c r="H407" s="469" t="s">
        <v>11</v>
      </c>
      <c r="I407" s="469" t="s">
        <v>11</v>
      </c>
      <c r="J407" s="470" t="s">
        <v>46</v>
      </c>
      <c r="K407" s="162" t="s">
        <v>20</v>
      </c>
      <c r="L407" s="72" t="s">
        <v>43</v>
      </c>
    </row>
    <row r="408" spans="1:12" s="194" customFormat="1" ht="18" customHeight="1">
      <c r="A408" s="73"/>
      <c r="B408" s="4" t="s">
        <v>342</v>
      </c>
      <c r="C408" s="378" t="s">
        <v>455</v>
      </c>
      <c r="D408" s="294" t="s">
        <v>578</v>
      </c>
      <c r="E408" s="471"/>
      <c r="F408" s="472"/>
      <c r="G408" s="471"/>
      <c r="H408" s="281"/>
      <c r="I408" s="281"/>
      <c r="J408" s="281" t="s">
        <v>47</v>
      </c>
      <c r="K408" s="163" t="s">
        <v>298</v>
      </c>
      <c r="L408" s="20"/>
    </row>
    <row r="409" spans="1:12" s="194" customFormat="1" ht="18" customHeight="1">
      <c r="A409" s="73"/>
      <c r="B409" s="413" t="s">
        <v>341</v>
      </c>
      <c r="C409" s="378"/>
      <c r="D409" s="294"/>
      <c r="E409" s="471"/>
      <c r="F409" s="472"/>
      <c r="G409" s="471"/>
      <c r="H409" s="472"/>
      <c r="I409" s="281"/>
      <c r="J409" s="281"/>
      <c r="K409" s="163" t="s">
        <v>457</v>
      </c>
      <c r="L409" s="20"/>
    </row>
    <row r="410" spans="1:12" s="194" customFormat="1" ht="18" customHeight="1">
      <c r="A410" s="73"/>
      <c r="B410" s="285" t="s">
        <v>343</v>
      </c>
      <c r="C410" s="378"/>
      <c r="D410" s="622"/>
      <c r="E410" s="473"/>
      <c r="F410" s="474"/>
      <c r="G410" s="473"/>
      <c r="H410" s="474"/>
      <c r="I410" s="473"/>
      <c r="J410" s="281"/>
      <c r="K410" s="163"/>
      <c r="L410" s="20"/>
    </row>
    <row r="411" spans="1:12" s="194" customFormat="1" ht="12" customHeight="1">
      <c r="A411" s="24"/>
      <c r="B411" s="285"/>
      <c r="C411" s="378"/>
      <c r="D411" s="622"/>
      <c r="E411" s="473"/>
      <c r="F411" s="474"/>
      <c r="G411" s="473"/>
      <c r="H411" s="474"/>
      <c r="I411" s="473"/>
      <c r="J411" s="281"/>
      <c r="K411" s="163"/>
      <c r="L411" s="20"/>
    </row>
    <row r="412" spans="1:12" s="194" customFormat="1" ht="21" customHeight="1">
      <c r="A412" s="9">
        <v>2</v>
      </c>
      <c r="B412" s="32" t="s">
        <v>233</v>
      </c>
      <c r="C412" s="377" t="s">
        <v>456</v>
      </c>
      <c r="D412" s="162" t="s">
        <v>377</v>
      </c>
      <c r="E412" s="475">
        <v>60000</v>
      </c>
      <c r="F412" s="469">
        <v>60000</v>
      </c>
      <c r="G412" s="469">
        <v>60000</v>
      </c>
      <c r="H412" s="469" t="s">
        <v>11</v>
      </c>
      <c r="I412" s="469" t="s">
        <v>11</v>
      </c>
      <c r="J412" s="470" t="s">
        <v>46</v>
      </c>
      <c r="K412" s="162" t="s">
        <v>20</v>
      </c>
      <c r="L412" s="72" t="s">
        <v>43</v>
      </c>
    </row>
    <row r="413" spans="1:12" s="194" customFormat="1" ht="18" customHeight="1">
      <c r="A413" s="9"/>
      <c r="B413" s="4" t="s">
        <v>342</v>
      </c>
      <c r="C413" s="378" t="s">
        <v>455</v>
      </c>
      <c r="D413" s="163" t="s">
        <v>376</v>
      </c>
      <c r="E413" s="476"/>
      <c r="F413" s="472"/>
      <c r="G413" s="471"/>
      <c r="H413" s="281"/>
      <c r="I413" s="281"/>
      <c r="J413" s="281" t="s">
        <v>47</v>
      </c>
      <c r="K413" s="163" t="s">
        <v>298</v>
      </c>
      <c r="L413" s="20"/>
    </row>
    <row r="414" spans="1:12" s="194" customFormat="1" ht="18" customHeight="1">
      <c r="A414" s="9"/>
      <c r="B414" s="285" t="s">
        <v>344</v>
      </c>
      <c r="C414" s="36"/>
      <c r="D414" s="163"/>
      <c r="E414" s="476"/>
      <c r="F414" s="472"/>
      <c r="G414" s="471"/>
      <c r="H414" s="472"/>
      <c r="I414" s="281"/>
      <c r="J414" s="281"/>
      <c r="K414" s="163" t="s">
        <v>457</v>
      </c>
      <c r="L414" s="20"/>
    </row>
    <row r="415" spans="1:12" s="194" customFormat="1" ht="18" customHeight="1">
      <c r="A415" s="9"/>
      <c r="B415" s="413" t="s">
        <v>479</v>
      </c>
      <c r="C415" s="36"/>
      <c r="D415" s="292"/>
      <c r="E415" s="477"/>
      <c r="F415" s="474"/>
      <c r="G415" s="473"/>
      <c r="H415" s="474"/>
      <c r="I415" s="473"/>
      <c r="J415" s="281"/>
      <c r="K415" s="163"/>
      <c r="L415" s="20"/>
    </row>
    <row r="416" spans="1:12" s="194" customFormat="1" ht="12" customHeight="1">
      <c r="A416" s="9"/>
      <c r="B416" s="414"/>
      <c r="C416" s="36"/>
      <c r="D416" s="324"/>
      <c r="E416" s="477"/>
      <c r="F416" s="474"/>
      <c r="G416" s="473"/>
      <c r="H416" s="474"/>
      <c r="I416" s="473"/>
      <c r="J416" s="281"/>
      <c r="K416" s="163"/>
      <c r="L416" s="20"/>
    </row>
    <row r="417" spans="1:12" s="194" customFormat="1" ht="20.25" customHeight="1">
      <c r="A417" s="3">
        <v>3</v>
      </c>
      <c r="B417" s="4" t="s">
        <v>482</v>
      </c>
      <c r="C417" s="377" t="s">
        <v>456</v>
      </c>
      <c r="D417" s="162" t="s">
        <v>377</v>
      </c>
      <c r="E417" s="469">
        <v>150000</v>
      </c>
      <c r="F417" s="469">
        <v>150000</v>
      </c>
      <c r="G417" s="469">
        <v>150000</v>
      </c>
      <c r="H417" s="469" t="s">
        <v>11</v>
      </c>
      <c r="I417" s="469" t="s">
        <v>11</v>
      </c>
      <c r="J417" s="470" t="s">
        <v>46</v>
      </c>
      <c r="K417" s="162" t="s">
        <v>20</v>
      </c>
      <c r="L417" s="72" t="s">
        <v>43</v>
      </c>
    </row>
    <row r="418" spans="1:13" s="42" customFormat="1" ht="18" customHeight="1">
      <c r="A418" s="9"/>
      <c r="B418" s="4" t="s">
        <v>480</v>
      </c>
      <c r="C418" s="378" t="s">
        <v>455</v>
      </c>
      <c r="D418" s="163" t="s">
        <v>430</v>
      </c>
      <c r="E418" s="471"/>
      <c r="F418" s="472"/>
      <c r="G418" s="471"/>
      <c r="H418" s="281"/>
      <c r="I418" s="281"/>
      <c r="J418" s="281" t="s">
        <v>47</v>
      </c>
      <c r="K418" s="163" t="s">
        <v>298</v>
      </c>
      <c r="L418" s="20"/>
      <c r="M418" s="51"/>
    </row>
    <row r="419" spans="1:15" ht="18" customHeight="1">
      <c r="A419" s="9"/>
      <c r="B419" s="285" t="s">
        <v>266</v>
      </c>
      <c r="C419" s="4"/>
      <c r="D419" s="294"/>
      <c r="E419" s="471"/>
      <c r="F419" s="472"/>
      <c r="G419" s="471"/>
      <c r="H419" s="472"/>
      <c r="I419" s="281"/>
      <c r="J419" s="281"/>
      <c r="K419" s="163" t="s">
        <v>457</v>
      </c>
      <c r="L419" s="20"/>
      <c r="M419" s="8"/>
      <c r="O419" s="104"/>
    </row>
    <row r="420" spans="1:15" ht="11.25" customHeight="1">
      <c r="A420" s="9"/>
      <c r="B420" s="414"/>
      <c r="C420" s="4"/>
      <c r="D420" s="622"/>
      <c r="E420" s="473"/>
      <c r="F420" s="474"/>
      <c r="G420" s="473"/>
      <c r="H420" s="474"/>
      <c r="I420" s="473"/>
      <c r="J420" s="281"/>
      <c r="K420" s="380"/>
      <c r="L420" s="20"/>
      <c r="M420" s="8"/>
      <c r="O420" s="104"/>
    </row>
    <row r="421" spans="1:15" ht="18" customHeight="1">
      <c r="A421" s="3">
        <v>4</v>
      </c>
      <c r="B421" s="32" t="s">
        <v>594</v>
      </c>
      <c r="C421" s="377" t="s">
        <v>456</v>
      </c>
      <c r="D421" s="427" t="s">
        <v>579</v>
      </c>
      <c r="E421" s="469">
        <v>100000</v>
      </c>
      <c r="F421" s="469">
        <v>100000</v>
      </c>
      <c r="G421" s="469">
        <v>100000</v>
      </c>
      <c r="H421" s="469" t="s">
        <v>11</v>
      </c>
      <c r="I421" s="469" t="s">
        <v>11</v>
      </c>
      <c r="J421" s="470" t="s">
        <v>46</v>
      </c>
      <c r="K421" s="162" t="s">
        <v>20</v>
      </c>
      <c r="L421" s="72" t="s">
        <v>43</v>
      </c>
      <c r="M421" s="8"/>
      <c r="O421" s="104"/>
    </row>
    <row r="422" spans="1:15" ht="18" customHeight="1">
      <c r="A422" s="9"/>
      <c r="B422" s="4" t="s">
        <v>481</v>
      </c>
      <c r="C422" s="378" t="s">
        <v>455</v>
      </c>
      <c r="D422" s="294"/>
      <c r="E422" s="471"/>
      <c r="F422" s="472"/>
      <c r="G422" s="471"/>
      <c r="H422" s="281"/>
      <c r="I422" s="471"/>
      <c r="J422" s="281" t="s">
        <v>47</v>
      </c>
      <c r="K422" s="163" t="s">
        <v>298</v>
      </c>
      <c r="L422" s="20"/>
      <c r="M422" s="8"/>
      <c r="O422" s="104"/>
    </row>
    <row r="423" spans="1:13" ht="18" customHeight="1">
      <c r="A423" s="9"/>
      <c r="B423" s="285" t="s">
        <v>267</v>
      </c>
      <c r="C423" s="4"/>
      <c r="D423" s="294"/>
      <c r="E423" s="471"/>
      <c r="F423" s="472"/>
      <c r="G423" s="471"/>
      <c r="H423" s="472"/>
      <c r="I423" s="471"/>
      <c r="J423" s="281"/>
      <c r="K423" s="163" t="s">
        <v>457</v>
      </c>
      <c r="L423" s="20"/>
      <c r="M423" s="91"/>
    </row>
    <row r="424" spans="1:13" ht="18" customHeight="1">
      <c r="A424" s="14"/>
      <c r="B424" s="414"/>
      <c r="C424" s="13"/>
      <c r="D424" s="623"/>
      <c r="E424" s="456"/>
      <c r="F424" s="457"/>
      <c r="G424" s="456"/>
      <c r="H424" s="457"/>
      <c r="I424" s="456"/>
      <c r="J424" s="458"/>
      <c r="K424" s="380"/>
      <c r="L424" s="16"/>
      <c r="M424" s="91"/>
    </row>
    <row r="425" spans="1:13" ht="18" customHeight="1">
      <c r="A425" s="3">
        <v>5</v>
      </c>
      <c r="B425" s="32" t="s">
        <v>594</v>
      </c>
      <c r="C425" s="287" t="s">
        <v>456</v>
      </c>
      <c r="D425" s="162" t="s">
        <v>579</v>
      </c>
      <c r="E425" s="478">
        <v>100000</v>
      </c>
      <c r="F425" s="469">
        <v>100000</v>
      </c>
      <c r="G425" s="478">
        <v>100000</v>
      </c>
      <c r="H425" s="469">
        <v>0</v>
      </c>
      <c r="I425" s="478">
        <v>0</v>
      </c>
      <c r="J425" s="469" t="s">
        <v>46</v>
      </c>
      <c r="K425" s="162" t="s">
        <v>20</v>
      </c>
      <c r="L425" s="72" t="s">
        <v>43</v>
      </c>
      <c r="M425" s="91"/>
    </row>
    <row r="426" spans="1:13" ht="18" customHeight="1">
      <c r="A426" s="9"/>
      <c r="B426" s="4" t="s">
        <v>584</v>
      </c>
      <c r="C426" s="36" t="s">
        <v>458</v>
      </c>
      <c r="D426" s="163"/>
      <c r="E426" s="472"/>
      <c r="F426" s="471"/>
      <c r="G426" s="472"/>
      <c r="H426" s="471"/>
      <c r="I426" s="472"/>
      <c r="J426" s="471" t="s">
        <v>47</v>
      </c>
      <c r="K426" s="163" t="s">
        <v>298</v>
      </c>
      <c r="L426" s="20"/>
      <c r="M426" s="91"/>
    </row>
    <row r="427" spans="1:13" ht="18" customHeight="1">
      <c r="A427" s="9"/>
      <c r="B427" s="4" t="s">
        <v>269</v>
      </c>
      <c r="C427" s="36"/>
      <c r="D427" s="163"/>
      <c r="E427" s="472"/>
      <c r="F427" s="471"/>
      <c r="G427" s="472"/>
      <c r="H427" s="471"/>
      <c r="I427" s="472"/>
      <c r="J427" s="471"/>
      <c r="K427" s="163" t="s">
        <v>457</v>
      </c>
      <c r="L427" s="20"/>
      <c r="M427" s="91"/>
    </row>
    <row r="428" spans="1:13" s="42" customFormat="1" ht="18" customHeight="1" thickBot="1">
      <c r="A428" s="676" t="s">
        <v>0</v>
      </c>
      <c r="B428" s="677"/>
      <c r="C428" s="677"/>
      <c r="D428" s="678"/>
      <c r="E428" s="453">
        <f>SUM(E407:E427)</f>
        <v>530000</v>
      </c>
      <c r="F428" s="453">
        <f>SUM(F407:F427)</f>
        <v>530000</v>
      </c>
      <c r="G428" s="453">
        <f>SUM(G407:G427)</f>
        <v>530000</v>
      </c>
      <c r="H428" s="453">
        <f>SUM(H407:H427)</f>
        <v>0</v>
      </c>
      <c r="I428" s="453">
        <f>SUM(I407:I427)</f>
        <v>0</v>
      </c>
      <c r="J428" s="454"/>
      <c r="K428" s="468">
        <f>SUM(E428:J428)</f>
        <v>1590000</v>
      </c>
      <c r="L428" s="450"/>
      <c r="M428" s="39"/>
    </row>
    <row r="429" spans="1:13" s="42" customFormat="1" ht="18" customHeight="1" thickTop="1">
      <c r="A429" s="92"/>
      <c r="B429" s="92"/>
      <c r="C429" s="92"/>
      <c r="D429" s="92"/>
      <c r="E429" s="291"/>
      <c r="F429" s="291"/>
      <c r="G429" s="291"/>
      <c r="H429" s="291"/>
      <c r="I429" s="291"/>
      <c r="J429" s="94"/>
      <c r="K429" s="295"/>
      <c r="M429" s="39"/>
    </row>
    <row r="430" spans="1:15" ht="18" customHeight="1">
      <c r="A430" s="92"/>
      <c r="B430" s="92"/>
      <c r="C430" s="92"/>
      <c r="D430" s="92"/>
      <c r="E430" s="291"/>
      <c r="F430" s="291"/>
      <c r="G430" s="291"/>
      <c r="H430" s="291"/>
      <c r="I430" s="291"/>
      <c r="J430" s="94"/>
      <c r="K430" s="295"/>
      <c r="L430" s="441">
        <v>14</v>
      </c>
      <c r="M430" s="8"/>
      <c r="O430" s="104"/>
    </row>
    <row r="431" spans="1:15" ht="18" customHeight="1">
      <c r="A431" s="42"/>
      <c r="B431" s="39" t="s">
        <v>41</v>
      </c>
      <c r="C431" s="39"/>
      <c r="D431" s="39"/>
      <c r="E431" s="40"/>
      <c r="F431" s="40"/>
      <c r="G431" s="40"/>
      <c r="H431" s="40"/>
      <c r="I431" s="40"/>
      <c r="J431" s="41"/>
      <c r="K431" s="41"/>
      <c r="L431" s="39"/>
      <c r="M431" s="8"/>
      <c r="O431" s="104"/>
    </row>
    <row r="432" spans="1:15" ht="21.75" customHeight="1">
      <c r="A432" s="51"/>
      <c r="B432" s="38" t="s">
        <v>186</v>
      </c>
      <c r="C432" s="51"/>
      <c r="D432" s="51" t="s">
        <v>164</v>
      </c>
      <c r="E432" s="52"/>
      <c r="F432" s="52"/>
      <c r="G432" s="52"/>
      <c r="H432" s="52"/>
      <c r="I432" s="52"/>
      <c r="J432" s="122"/>
      <c r="K432" s="122"/>
      <c r="L432" s="51"/>
      <c r="M432" s="8"/>
      <c r="O432" s="104"/>
    </row>
    <row r="433" spans="1:15" ht="18" customHeight="1">
      <c r="A433" s="330" t="s">
        <v>1</v>
      </c>
      <c r="B433" s="659" t="s">
        <v>2</v>
      </c>
      <c r="C433" s="659" t="s">
        <v>3</v>
      </c>
      <c r="D433" s="55" t="s">
        <v>4</v>
      </c>
      <c r="E433" s="662" t="s">
        <v>42</v>
      </c>
      <c r="F433" s="663"/>
      <c r="G433" s="663"/>
      <c r="H433" s="663"/>
      <c r="I433" s="664"/>
      <c r="J433" s="56" t="s">
        <v>35</v>
      </c>
      <c r="K433" s="57" t="s">
        <v>57</v>
      </c>
      <c r="L433" s="57" t="s">
        <v>6</v>
      </c>
      <c r="M433" s="8"/>
      <c r="O433" s="104"/>
    </row>
    <row r="434" spans="1:15" ht="18" customHeight="1">
      <c r="A434" s="331"/>
      <c r="B434" s="671"/>
      <c r="C434" s="671"/>
      <c r="D434" s="276" t="s">
        <v>5</v>
      </c>
      <c r="E434" s="582">
        <v>2566</v>
      </c>
      <c r="F434" s="582">
        <v>2567</v>
      </c>
      <c r="G434" s="582">
        <v>2568</v>
      </c>
      <c r="H434" s="582">
        <v>2569</v>
      </c>
      <c r="I434" s="582">
        <v>2570</v>
      </c>
      <c r="J434" s="278" t="s">
        <v>36</v>
      </c>
      <c r="K434" s="279" t="s">
        <v>56</v>
      </c>
      <c r="L434" s="279" t="s">
        <v>7</v>
      </c>
      <c r="M434" s="8"/>
      <c r="O434" s="104"/>
    </row>
    <row r="435" spans="1:15" ht="18" customHeight="1">
      <c r="A435" s="21">
        <v>6</v>
      </c>
      <c r="B435" s="495" t="s">
        <v>268</v>
      </c>
      <c r="C435" s="287" t="s">
        <v>456</v>
      </c>
      <c r="D435" s="5" t="s">
        <v>498</v>
      </c>
      <c r="E435" s="469">
        <v>120000</v>
      </c>
      <c r="F435" s="469">
        <v>120000</v>
      </c>
      <c r="G435" s="469">
        <v>120000</v>
      </c>
      <c r="H435" s="469">
        <v>120000</v>
      </c>
      <c r="I435" s="469">
        <v>120000</v>
      </c>
      <c r="J435" s="470" t="s">
        <v>46</v>
      </c>
      <c r="K435" s="162" t="s">
        <v>20</v>
      </c>
      <c r="L435" s="72" t="s">
        <v>43</v>
      </c>
      <c r="M435" s="8"/>
      <c r="O435" s="104"/>
    </row>
    <row r="436" spans="1:15" ht="18" customHeight="1">
      <c r="A436" s="73"/>
      <c r="B436" s="4" t="s">
        <v>339</v>
      </c>
      <c r="C436" s="36" t="s">
        <v>458</v>
      </c>
      <c r="D436" s="10"/>
      <c r="E436" s="281"/>
      <c r="F436" s="281"/>
      <c r="G436" s="471"/>
      <c r="H436" s="281"/>
      <c r="I436" s="281"/>
      <c r="J436" s="281" t="s">
        <v>47</v>
      </c>
      <c r="K436" s="163" t="s">
        <v>298</v>
      </c>
      <c r="L436" s="20"/>
      <c r="M436" s="8"/>
      <c r="O436" s="104"/>
    </row>
    <row r="437" spans="1:15" ht="18" customHeight="1">
      <c r="A437" s="73"/>
      <c r="B437" s="4" t="s">
        <v>296</v>
      </c>
      <c r="C437" s="36"/>
      <c r="D437" s="10"/>
      <c r="E437" s="473"/>
      <c r="F437" s="474"/>
      <c r="G437" s="473"/>
      <c r="H437" s="474"/>
      <c r="I437" s="473"/>
      <c r="J437" s="281"/>
      <c r="K437" s="163" t="s">
        <v>457</v>
      </c>
      <c r="L437" s="20"/>
      <c r="M437" s="8"/>
      <c r="O437" s="104"/>
    </row>
    <row r="438" spans="1:15" ht="18" customHeight="1">
      <c r="A438" s="367"/>
      <c r="B438" s="217"/>
      <c r="C438" s="434"/>
      <c r="D438" s="67"/>
      <c r="E438" s="481"/>
      <c r="F438" s="482"/>
      <c r="G438" s="481"/>
      <c r="H438" s="482"/>
      <c r="I438" s="481"/>
      <c r="J438" s="482"/>
      <c r="K438" s="163"/>
      <c r="L438" s="219"/>
      <c r="M438" s="8"/>
      <c r="O438" s="104"/>
    </row>
    <row r="439" spans="1:15" ht="18" customHeight="1">
      <c r="A439" s="21">
        <v>7</v>
      </c>
      <c r="B439" s="395" t="s">
        <v>294</v>
      </c>
      <c r="C439" s="32" t="s">
        <v>22</v>
      </c>
      <c r="D439" s="5" t="s">
        <v>431</v>
      </c>
      <c r="E439" s="478">
        <v>500000</v>
      </c>
      <c r="F439" s="469">
        <v>500000</v>
      </c>
      <c r="G439" s="478">
        <v>500000</v>
      </c>
      <c r="H439" s="469">
        <v>500000</v>
      </c>
      <c r="I439" s="469">
        <v>500000</v>
      </c>
      <c r="J439" s="484" t="s">
        <v>48</v>
      </c>
      <c r="K439" s="162" t="s">
        <v>20</v>
      </c>
      <c r="L439" s="72" t="s">
        <v>43</v>
      </c>
      <c r="M439" s="8"/>
      <c r="O439" s="104"/>
    </row>
    <row r="440" spans="1:15" ht="18" customHeight="1">
      <c r="A440" s="73"/>
      <c r="B440" s="36" t="s">
        <v>295</v>
      </c>
      <c r="C440" s="4" t="s">
        <v>23</v>
      </c>
      <c r="D440" s="10"/>
      <c r="E440" s="281"/>
      <c r="F440" s="281"/>
      <c r="G440" s="471"/>
      <c r="H440" s="281"/>
      <c r="I440" s="281"/>
      <c r="J440" s="485" t="s">
        <v>49</v>
      </c>
      <c r="K440" s="163" t="s">
        <v>298</v>
      </c>
      <c r="L440" s="20"/>
      <c r="M440" s="8"/>
      <c r="O440" s="104"/>
    </row>
    <row r="441" spans="1:15" ht="18" customHeight="1">
      <c r="A441" s="73"/>
      <c r="B441" s="36"/>
      <c r="C441" s="4" t="s">
        <v>24</v>
      </c>
      <c r="D441" s="10"/>
      <c r="E441" s="473"/>
      <c r="F441" s="474"/>
      <c r="G441" s="473"/>
      <c r="H441" s="474"/>
      <c r="I441" s="486"/>
      <c r="J441" s="487" t="s">
        <v>50</v>
      </c>
      <c r="K441" s="163" t="s">
        <v>457</v>
      </c>
      <c r="L441" s="20"/>
      <c r="M441" s="8"/>
      <c r="O441" s="104"/>
    </row>
    <row r="442" spans="1:15" ht="20.25" customHeight="1">
      <c r="A442" s="396"/>
      <c r="B442" s="210"/>
      <c r="C442" s="4"/>
      <c r="D442" s="67"/>
      <c r="E442" s="488"/>
      <c r="F442" s="489"/>
      <c r="G442" s="488"/>
      <c r="H442" s="489"/>
      <c r="I442" s="490"/>
      <c r="J442" s="456"/>
      <c r="K442" s="163"/>
      <c r="L442" s="212"/>
      <c r="M442" s="8"/>
      <c r="O442" s="104"/>
    </row>
    <row r="443" spans="1:15" ht="19.5" customHeight="1">
      <c r="A443" s="21">
        <v>8</v>
      </c>
      <c r="B443" s="68" t="s">
        <v>484</v>
      </c>
      <c r="C443" s="32" t="s">
        <v>22</v>
      </c>
      <c r="D443" s="72" t="s">
        <v>28</v>
      </c>
      <c r="E443" s="478">
        <v>500000</v>
      </c>
      <c r="F443" s="469">
        <v>500000</v>
      </c>
      <c r="G443" s="478">
        <v>500000</v>
      </c>
      <c r="H443" s="469">
        <v>500000</v>
      </c>
      <c r="I443" s="469">
        <v>500000</v>
      </c>
      <c r="J443" s="492" t="s">
        <v>48</v>
      </c>
      <c r="K443" s="162" t="s">
        <v>297</v>
      </c>
      <c r="L443" s="72" t="s">
        <v>43</v>
      </c>
      <c r="M443" s="8"/>
      <c r="O443" s="104"/>
    </row>
    <row r="444" spans="1:15" ht="18" customHeight="1">
      <c r="A444" s="73"/>
      <c r="B444" s="17" t="s">
        <v>483</v>
      </c>
      <c r="C444" s="4" t="s">
        <v>23</v>
      </c>
      <c r="D444" s="20"/>
      <c r="E444" s="472"/>
      <c r="F444" s="471"/>
      <c r="G444" s="472"/>
      <c r="H444" s="471"/>
      <c r="I444" s="471"/>
      <c r="J444" s="493" t="s">
        <v>49</v>
      </c>
      <c r="K444" s="163" t="s">
        <v>298</v>
      </c>
      <c r="L444" s="20"/>
      <c r="M444" s="8"/>
      <c r="O444" s="104"/>
    </row>
    <row r="445" spans="1:15" ht="18" customHeight="1">
      <c r="A445" s="73"/>
      <c r="B445" s="17"/>
      <c r="C445" s="4" t="s">
        <v>24</v>
      </c>
      <c r="D445" s="20"/>
      <c r="E445" s="472"/>
      <c r="F445" s="471"/>
      <c r="G445" s="472"/>
      <c r="H445" s="471"/>
      <c r="I445" s="471"/>
      <c r="J445" s="494" t="s">
        <v>50</v>
      </c>
      <c r="K445" s="163"/>
      <c r="L445" s="20"/>
      <c r="M445" s="8"/>
      <c r="O445" s="104"/>
    </row>
    <row r="446" spans="1:15" ht="18" customHeight="1">
      <c r="A446" s="276"/>
      <c r="B446" s="17"/>
      <c r="C446" s="4"/>
      <c r="D446" s="419"/>
      <c r="E446" s="474"/>
      <c r="F446" s="473"/>
      <c r="G446" s="474"/>
      <c r="H446" s="473"/>
      <c r="I446" s="473"/>
      <c r="J446" s="477"/>
      <c r="K446" s="491"/>
      <c r="L446" s="20"/>
      <c r="M446" s="8"/>
      <c r="O446" s="104"/>
    </row>
    <row r="447" spans="1:15" ht="18" customHeight="1">
      <c r="A447" s="276"/>
      <c r="B447" s="78"/>
      <c r="C447" s="13"/>
      <c r="D447" s="166"/>
      <c r="E447" s="457"/>
      <c r="F447" s="456"/>
      <c r="G447" s="457"/>
      <c r="H447" s="456"/>
      <c r="I447" s="456"/>
      <c r="J447" s="457"/>
      <c r="K447" s="13"/>
      <c r="L447" s="16"/>
      <c r="M447" s="8"/>
      <c r="O447" s="104"/>
    </row>
    <row r="448" spans="1:15" ht="18" customHeight="1">
      <c r="A448" s="3">
        <v>9</v>
      </c>
      <c r="B448" s="32" t="s">
        <v>330</v>
      </c>
      <c r="C448" s="32" t="s">
        <v>456</v>
      </c>
      <c r="D448" s="162" t="s">
        <v>377</v>
      </c>
      <c r="E448" s="469">
        <v>150000</v>
      </c>
      <c r="F448" s="469">
        <v>150000</v>
      </c>
      <c r="G448" s="469">
        <v>150000</v>
      </c>
      <c r="H448" s="469" t="s">
        <v>11</v>
      </c>
      <c r="I448" s="469" t="s">
        <v>11</v>
      </c>
      <c r="J448" s="470" t="s">
        <v>46</v>
      </c>
      <c r="K448" s="162" t="s">
        <v>20</v>
      </c>
      <c r="L448" s="72" t="s">
        <v>43</v>
      </c>
      <c r="M448" s="8"/>
      <c r="O448" s="104"/>
    </row>
    <row r="449" spans="1:15" ht="18" customHeight="1">
      <c r="A449" s="9"/>
      <c r="B449" s="4" t="s">
        <v>331</v>
      </c>
      <c r="C449" s="4" t="s">
        <v>458</v>
      </c>
      <c r="D449" s="163" t="s">
        <v>430</v>
      </c>
      <c r="E449" s="471"/>
      <c r="F449" s="472"/>
      <c r="G449" s="471"/>
      <c r="H449" s="281"/>
      <c r="I449" s="281"/>
      <c r="J449" s="281" t="s">
        <v>47</v>
      </c>
      <c r="K449" s="163" t="s">
        <v>298</v>
      </c>
      <c r="L449" s="20"/>
      <c r="M449" s="8"/>
      <c r="O449" s="104"/>
    </row>
    <row r="450" spans="1:15" ht="18" customHeight="1">
      <c r="A450" s="9"/>
      <c r="B450" s="285" t="s">
        <v>485</v>
      </c>
      <c r="C450" s="4"/>
      <c r="D450" s="29"/>
      <c r="E450" s="471"/>
      <c r="F450" s="472"/>
      <c r="G450" s="471"/>
      <c r="H450" s="472"/>
      <c r="I450" s="281"/>
      <c r="J450" s="281"/>
      <c r="K450" s="163" t="s">
        <v>457</v>
      </c>
      <c r="L450" s="20"/>
      <c r="M450" s="8"/>
      <c r="O450" s="104"/>
    </row>
    <row r="451" spans="1:15" ht="18" customHeight="1">
      <c r="A451" s="9"/>
      <c r="B451" s="285"/>
      <c r="C451" s="4"/>
      <c r="D451" s="96"/>
      <c r="E451" s="473"/>
      <c r="F451" s="474"/>
      <c r="G451" s="473"/>
      <c r="H451" s="474"/>
      <c r="I451" s="473"/>
      <c r="J451" s="281"/>
      <c r="K451" s="163"/>
      <c r="L451" s="20"/>
      <c r="M451" s="8"/>
      <c r="O451" s="104"/>
    </row>
    <row r="452" spans="1:15" ht="18" customHeight="1">
      <c r="A452" s="3">
        <v>10</v>
      </c>
      <c r="B452" s="32" t="s">
        <v>490</v>
      </c>
      <c r="C452" s="32" t="s">
        <v>18</v>
      </c>
      <c r="D452" s="162" t="s">
        <v>377</v>
      </c>
      <c r="E452" s="469">
        <v>300000</v>
      </c>
      <c r="F452" s="469">
        <v>300000</v>
      </c>
      <c r="G452" s="469">
        <v>300000</v>
      </c>
      <c r="H452" s="469" t="s">
        <v>11</v>
      </c>
      <c r="I452" s="469" t="s">
        <v>11</v>
      </c>
      <c r="J452" s="470" t="s">
        <v>46</v>
      </c>
      <c r="K452" s="162" t="s">
        <v>20</v>
      </c>
      <c r="L452" s="72" t="s">
        <v>43</v>
      </c>
      <c r="M452" s="8"/>
      <c r="O452" s="104"/>
    </row>
    <row r="453" spans="1:15" ht="18" customHeight="1">
      <c r="A453" s="9"/>
      <c r="B453" s="4" t="s">
        <v>489</v>
      </c>
      <c r="C453" s="4"/>
      <c r="D453" s="163" t="s">
        <v>498</v>
      </c>
      <c r="E453" s="471"/>
      <c r="F453" s="472"/>
      <c r="G453" s="471"/>
      <c r="H453" s="281"/>
      <c r="I453" s="281"/>
      <c r="J453" s="281" t="s">
        <v>47</v>
      </c>
      <c r="K453" s="163" t="s">
        <v>298</v>
      </c>
      <c r="L453" s="20"/>
      <c r="M453" s="8"/>
      <c r="O453" s="104"/>
    </row>
    <row r="454" spans="1:15" ht="18" customHeight="1">
      <c r="A454" s="9"/>
      <c r="B454" s="285"/>
      <c r="C454" s="4"/>
      <c r="D454" s="29"/>
      <c r="E454" s="471"/>
      <c r="F454" s="472"/>
      <c r="G454" s="471"/>
      <c r="H454" s="472"/>
      <c r="I454" s="281"/>
      <c r="J454" s="281"/>
      <c r="K454" s="163" t="s">
        <v>457</v>
      </c>
      <c r="L454" s="20"/>
      <c r="M454" s="8"/>
      <c r="O454" s="104"/>
    </row>
    <row r="455" spans="1:15" ht="18" customHeight="1" thickBot="1">
      <c r="A455" s="676" t="s">
        <v>0</v>
      </c>
      <c r="B455" s="677"/>
      <c r="C455" s="677"/>
      <c r="D455" s="678"/>
      <c r="E455" s="453">
        <f>SUM(E435:E454)</f>
        <v>1570000</v>
      </c>
      <c r="F455" s="453">
        <f>SUM(F435:F454)</f>
        <v>1570000</v>
      </c>
      <c r="G455" s="453">
        <f>SUM(G435:G454)</f>
        <v>1570000</v>
      </c>
      <c r="H455" s="453">
        <f>SUM(H435:H454)</f>
        <v>1120000</v>
      </c>
      <c r="I455" s="453">
        <f>SUM(I435:I454)</f>
        <v>1120000</v>
      </c>
      <c r="J455" s="454"/>
      <c r="K455" s="450">
        <f>SUM(E455:J455)</f>
        <v>6950000</v>
      </c>
      <c r="L455" s="450"/>
      <c r="M455" s="441"/>
      <c r="O455" s="104"/>
    </row>
    <row r="456" spans="1:15" ht="18" customHeight="1" thickTop="1">
      <c r="A456" s="382"/>
      <c r="B456" s="92"/>
      <c r="C456" s="92"/>
      <c r="D456" s="92"/>
      <c r="E456" s="291"/>
      <c r="F456" s="291"/>
      <c r="G456" s="291"/>
      <c r="H456" s="291"/>
      <c r="I456" s="291"/>
      <c r="J456" s="94"/>
      <c r="K456" s="430"/>
      <c r="L456" s="23"/>
      <c r="M456" s="441"/>
      <c r="O456" s="104"/>
    </row>
    <row r="457" spans="1:15" ht="18" customHeight="1">
      <c r="A457" s="382"/>
      <c r="B457" s="92"/>
      <c r="C457" s="92"/>
      <c r="D457" s="92"/>
      <c r="E457" s="291"/>
      <c r="F457" s="291"/>
      <c r="G457" s="291"/>
      <c r="H457" s="291"/>
      <c r="I457" s="291"/>
      <c r="J457" s="94"/>
      <c r="K457" s="430"/>
      <c r="L457" s="23"/>
      <c r="M457" s="441"/>
      <c r="O457" s="104"/>
    </row>
    <row r="458" spans="1:15" ht="18" customHeight="1">
      <c r="A458" s="382"/>
      <c r="B458" s="92"/>
      <c r="C458" s="92"/>
      <c r="D458" s="92"/>
      <c r="E458" s="291"/>
      <c r="F458" s="291"/>
      <c r="G458" s="291"/>
      <c r="H458" s="291"/>
      <c r="I458" s="291"/>
      <c r="J458" s="94"/>
      <c r="K458" s="430"/>
      <c r="L458" s="441">
        <v>15</v>
      </c>
      <c r="M458" s="441"/>
      <c r="O458" s="104"/>
    </row>
    <row r="459" spans="1:15" ht="18" customHeight="1">
      <c r="A459" s="382"/>
      <c r="B459" s="92"/>
      <c r="C459" s="92"/>
      <c r="D459" s="92"/>
      <c r="E459" s="291"/>
      <c r="F459" s="291"/>
      <c r="G459" s="291"/>
      <c r="H459" s="291"/>
      <c r="I459" s="291"/>
      <c r="J459" s="94"/>
      <c r="K459" s="430"/>
      <c r="L459" s="430"/>
      <c r="M459" s="441"/>
      <c r="O459" s="104"/>
    </row>
    <row r="460" spans="1:15" ht="18" customHeight="1">
      <c r="A460" s="382"/>
      <c r="B460" s="92"/>
      <c r="C460" s="92"/>
      <c r="D460" s="92"/>
      <c r="E460" s="291"/>
      <c r="F460" s="291"/>
      <c r="G460" s="291"/>
      <c r="H460" s="291"/>
      <c r="I460" s="291"/>
      <c r="J460" s="94"/>
      <c r="K460" s="430"/>
      <c r="L460" s="430"/>
      <c r="M460" s="441"/>
      <c r="O460" s="104"/>
    </row>
    <row r="461" spans="1:15" ht="15" customHeight="1">
      <c r="A461" s="382"/>
      <c r="B461" s="92"/>
      <c r="C461" s="92"/>
      <c r="D461" s="92"/>
      <c r="E461" s="291"/>
      <c r="F461" s="291"/>
      <c r="G461" s="291"/>
      <c r="H461" s="291"/>
      <c r="I461" s="291"/>
      <c r="J461" s="94"/>
      <c r="K461" s="430"/>
      <c r="L461" s="430"/>
      <c r="M461" s="441"/>
      <c r="O461" s="104"/>
    </row>
    <row r="462" spans="1:15" ht="15" customHeight="1">
      <c r="A462" s="382"/>
      <c r="B462" s="92"/>
      <c r="C462" s="92"/>
      <c r="D462" s="92"/>
      <c r="E462" s="291"/>
      <c r="F462" s="291"/>
      <c r="G462" s="291"/>
      <c r="H462" s="291"/>
      <c r="I462" s="291"/>
      <c r="J462" s="94"/>
      <c r="K462" s="430"/>
      <c r="L462" s="430"/>
      <c r="M462" s="441"/>
      <c r="O462" s="104"/>
    </row>
    <row r="463" spans="1:15" ht="21" customHeight="1">
      <c r="A463" s="42"/>
      <c r="B463" s="39" t="s">
        <v>41</v>
      </c>
      <c r="C463" s="39"/>
      <c r="D463" s="39"/>
      <c r="E463" s="40"/>
      <c r="F463" s="40"/>
      <c r="G463" s="40"/>
      <c r="H463" s="40"/>
      <c r="I463" s="40"/>
      <c r="J463" s="41"/>
      <c r="K463" s="41"/>
      <c r="L463" s="39"/>
      <c r="M463" s="8"/>
      <c r="O463" s="104"/>
    </row>
    <row r="464" spans="1:15" ht="20.25" customHeight="1">
      <c r="A464" s="51"/>
      <c r="B464" s="38" t="s">
        <v>186</v>
      </c>
      <c r="C464" s="51"/>
      <c r="D464" s="51" t="s">
        <v>182</v>
      </c>
      <c r="E464" s="52"/>
      <c r="F464" s="52"/>
      <c r="G464" s="52"/>
      <c r="H464" s="52"/>
      <c r="I464" s="52"/>
      <c r="J464" s="122"/>
      <c r="K464" s="122"/>
      <c r="L464" s="51"/>
      <c r="M464" s="8"/>
      <c r="O464" s="104"/>
    </row>
    <row r="465" spans="1:15" ht="18" customHeight="1">
      <c r="A465" s="330" t="s">
        <v>1</v>
      </c>
      <c r="B465" s="659" t="s">
        <v>2</v>
      </c>
      <c r="C465" s="659" t="s">
        <v>3</v>
      </c>
      <c r="D465" s="55" t="s">
        <v>4</v>
      </c>
      <c r="E465" s="662" t="s">
        <v>42</v>
      </c>
      <c r="F465" s="663"/>
      <c r="G465" s="663"/>
      <c r="H465" s="663"/>
      <c r="I465" s="664"/>
      <c r="J465" s="56" t="s">
        <v>35</v>
      </c>
      <c r="K465" s="57" t="s">
        <v>57</v>
      </c>
      <c r="L465" s="57" t="s">
        <v>6</v>
      </c>
      <c r="M465" s="8"/>
      <c r="O465" s="104"/>
    </row>
    <row r="466" spans="1:15" ht="18" customHeight="1">
      <c r="A466" s="331"/>
      <c r="B466" s="671"/>
      <c r="C466" s="671"/>
      <c r="D466" s="276" t="s">
        <v>5</v>
      </c>
      <c r="E466" s="582">
        <v>2566</v>
      </c>
      <c r="F466" s="582">
        <v>2567</v>
      </c>
      <c r="G466" s="582">
        <v>2568</v>
      </c>
      <c r="H466" s="582">
        <v>2569</v>
      </c>
      <c r="I466" s="582">
        <v>2570</v>
      </c>
      <c r="J466" s="278" t="s">
        <v>36</v>
      </c>
      <c r="K466" s="279" t="s">
        <v>56</v>
      </c>
      <c r="L466" s="279" t="s">
        <v>7</v>
      </c>
      <c r="M466" s="8"/>
      <c r="O466" s="104"/>
    </row>
    <row r="467" spans="1:15" ht="18" customHeight="1">
      <c r="A467" s="496">
        <v>11</v>
      </c>
      <c r="B467" s="497" t="s">
        <v>333</v>
      </c>
      <c r="C467" s="498" t="s">
        <v>22</v>
      </c>
      <c r="D467" s="499" t="s">
        <v>28</v>
      </c>
      <c r="E467" s="501">
        <v>500000</v>
      </c>
      <c r="F467" s="501">
        <v>500000</v>
      </c>
      <c r="G467" s="501">
        <v>500000</v>
      </c>
      <c r="H467" s="501">
        <v>500000</v>
      </c>
      <c r="I467" s="500">
        <v>500000</v>
      </c>
      <c r="J467" s="502" t="s">
        <v>48</v>
      </c>
      <c r="K467" s="497" t="s">
        <v>25</v>
      </c>
      <c r="L467" s="503" t="s">
        <v>43</v>
      </c>
      <c r="M467" s="8"/>
      <c r="O467" s="104"/>
    </row>
    <row r="468" spans="1:15" ht="18" customHeight="1">
      <c r="A468" s="504"/>
      <c r="B468" s="505" t="s">
        <v>492</v>
      </c>
      <c r="C468" s="506" t="s">
        <v>23</v>
      </c>
      <c r="D468" s="507"/>
      <c r="E468" s="509"/>
      <c r="F468" s="509"/>
      <c r="G468" s="509"/>
      <c r="H468" s="509"/>
      <c r="I468" s="525"/>
      <c r="J468" s="510" t="s">
        <v>49</v>
      </c>
      <c r="K468" s="505" t="s">
        <v>26</v>
      </c>
      <c r="L468" s="511"/>
      <c r="M468" s="8"/>
      <c r="O468" s="104"/>
    </row>
    <row r="469" spans="1:15" ht="18" customHeight="1">
      <c r="A469" s="504"/>
      <c r="B469" s="512"/>
      <c r="C469" s="506" t="s">
        <v>24</v>
      </c>
      <c r="D469" s="507"/>
      <c r="E469" s="509"/>
      <c r="F469" s="509"/>
      <c r="G469" s="509"/>
      <c r="H469" s="509"/>
      <c r="I469" s="525"/>
      <c r="J469" s="513" t="s">
        <v>50</v>
      </c>
      <c r="K469" s="505" t="s">
        <v>27</v>
      </c>
      <c r="L469" s="511"/>
      <c r="M469" s="8"/>
      <c r="O469" s="104"/>
    </row>
    <row r="470" spans="1:15" ht="18" customHeight="1">
      <c r="A470" s="514"/>
      <c r="B470" s="515"/>
      <c r="C470" s="516"/>
      <c r="D470" s="517"/>
      <c r="E470" s="519"/>
      <c r="F470" s="519"/>
      <c r="G470" s="519"/>
      <c r="H470" s="519"/>
      <c r="I470" s="616"/>
      <c r="J470" s="519"/>
      <c r="K470" s="520"/>
      <c r="L470" s="521"/>
      <c r="M470" s="8"/>
      <c r="O470" s="104"/>
    </row>
    <row r="471" spans="1:15" ht="18" customHeight="1">
      <c r="A471" s="496">
        <v>12</v>
      </c>
      <c r="B471" s="497" t="s">
        <v>587</v>
      </c>
      <c r="C471" s="498" t="s">
        <v>22</v>
      </c>
      <c r="D471" s="499" t="s">
        <v>424</v>
      </c>
      <c r="E471" s="500" t="s">
        <v>11</v>
      </c>
      <c r="F471" s="501">
        <v>2500000</v>
      </c>
      <c r="G471" s="500">
        <v>2500000</v>
      </c>
      <c r="H471" s="501">
        <v>2500000</v>
      </c>
      <c r="I471" s="501">
        <v>2500000</v>
      </c>
      <c r="J471" s="502" t="s">
        <v>48</v>
      </c>
      <c r="K471" s="497" t="s">
        <v>25</v>
      </c>
      <c r="L471" s="503" t="s">
        <v>43</v>
      </c>
      <c r="M471" s="8"/>
      <c r="O471" s="104"/>
    </row>
    <row r="472" spans="1:15" ht="18" customHeight="1">
      <c r="A472" s="504"/>
      <c r="B472" s="505" t="s">
        <v>425</v>
      </c>
      <c r="C472" s="506" t="s">
        <v>23</v>
      </c>
      <c r="D472" s="507"/>
      <c r="E472" s="508"/>
      <c r="F472" s="509"/>
      <c r="G472" s="508"/>
      <c r="H472" s="509"/>
      <c r="I472" s="509"/>
      <c r="J472" s="510" t="s">
        <v>49</v>
      </c>
      <c r="K472" s="505" t="s">
        <v>26</v>
      </c>
      <c r="L472" s="511"/>
      <c r="M472" s="8"/>
      <c r="O472" s="104"/>
    </row>
    <row r="473" spans="1:15" ht="18" customHeight="1">
      <c r="A473" s="504"/>
      <c r="B473" s="512"/>
      <c r="C473" s="506" t="s">
        <v>24</v>
      </c>
      <c r="D473" s="507"/>
      <c r="E473" s="508"/>
      <c r="F473" s="509"/>
      <c r="G473" s="508"/>
      <c r="H473" s="509"/>
      <c r="I473" s="509"/>
      <c r="J473" s="513" t="s">
        <v>50</v>
      </c>
      <c r="K473" s="505" t="s">
        <v>27</v>
      </c>
      <c r="L473" s="511"/>
      <c r="M473" s="8"/>
      <c r="O473" s="104"/>
    </row>
    <row r="474" spans="1:15" ht="18" customHeight="1">
      <c r="A474" s="514"/>
      <c r="B474" s="515"/>
      <c r="C474" s="516"/>
      <c r="D474" s="517"/>
      <c r="E474" s="518"/>
      <c r="F474" s="519"/>
      <c r="G474" s="518"/>
      <c r="H474" s="519"/>
      <c r="I474" s="519"/>
      <c r="J474" s="519"/>
      <c r="K474" s="520"/>
      <c r="L474" s="521"/>
      <c r="M474" s="8"/>
      <c r="O474" s="104"/>
    </row>
    <row r="475" spans="1:15" ht="18" customHeight="1">
      <c r="A475" s="522">
        <v>13</v>
      </c>
      <c r="B475" s="498" t="s">
        <v>354</v>
      </c>
      <c r="C475" s="498" t="s">
        <v>151</v>
      </c>
      <c r="D475" s="499" t="s">
        <v>426</v>
      </c>
      <c r="E475" s="501" t="s">
        <v>11</v>
      </c>
      <c r="F475" s="501">
        <v>100000</v>
      </c>
      <c r="G475" s="501">
        <v>100000</v>
      </c>
      <c r="H475" s="501">
        <v>100000</v>
      </c>
      <c r="I475" s="501">
        <v>100000</v>
      </c>
      <c r="J475" s="500" t="s">
        <v>44</v>
      </c>
      <c r="K475" s="523" t="s">
        <v>156</v>
      </c>
      <c r="L475" s="503" t="s">
        <v>43</v>
      </c>
      <c r="M475" s="8"/>
      <c r="O475" s="104"/>
    </row>
    <row r="476" spans="1:15" ht="18" customHeight="1">
      <c r="A476" s="524"/>
      <c r="B476" s="506" t="s">
        <v>355</v>
      </c>
      <c r="C476" s="506" t="s">
        <v>460</v>
      </c>
      <c r="D476" s="507"/>
      <c r="E476" s="509"/>
      <c r="F476" s="509"/>
      <c r="G476" s="508"/>
      <c r="H476" s="509"/>
      <c r="I476" s="525"/>
      <c r="J476" s="508" t="s">
        <v>152</v>
      </c>
      <c r="K476" s="526" t="s">
        <v>153</v>
      </c>
      <c r="L476" s="511"/>
      <c r="M476" s="8"/>
      <c r="O476" s="104"/>
    </row>
    <row r="477" spans="1:15" ht="18" customHeight="1">
      <c r="A477" s="524"/>
      <c r="B477" s="506" t="s">
        <v>486</v>
      </c>
      <c r="C477" s="506" t="s">
        <v>459</v>
      </c>
      <c r="D477" s="527"/>
      <c r="E477" s="528"/>
      <c r="F477" s="528"/>
      <c r="G477" s="529"/>
      <c r="H477" s="528"/>
      <c r="I477" s="530"/>
      <c r="J477" s="508" t="s">
        <v>154</v>
      </c>
      <c r="K477" s="526" t="s">
        <v>155</v>
      </c>
      <c r="L477" s="511"/>
      <c r="M477" s="8"/>
      <c r="O477" s="104"/>
    </row>
    <row r="478" spans="1:15" ht="18" customHeight="1">
      <c r="A478" s="524"/>
      <c r="B478" s="531"/>
      <c r="C478" s="532"/>
      <c r="D478" s="515"/>
      <c r="E478" s="515"/>
      <c r="F478" s="515"/>
      <c r="G478" s="533"/>
      <c r="H478" s="515"/>
      <c r="I478" s="534"/>
      <c r="J478" s="531"/>
      <c r="K478" s="515"/>
      <c r="L478" s="531"/>
      <c r="M478" s="8"/>
      <c r="O478" s="104"/>
    </row>
    <row r="479" spans="1:15" ht="18" customHeight="1">
      <c r="A479" s="522">
        <v>14</v>
      </c>
      <c r="B479" s="497" t="s">
        <v>338</v>
      </c>
      <c r="C479" s="497" t="s">
        <v>151</v>
      </c>
      <c r="D479" s="535" t="s">
        <v>382</v>
      </c>
      <c r="E479" s="536">
        <v>375000</v>
      </c>
      <c r="F479" s="536">
        <v>375000</v>
      </c>
      <c r="G479" s="536">
        <v>375000</v>
      </c>
      <c r="H479" s="536">
        <v>375000</v>
      </c>
      <c r="I479" s="536">
        <v>375000</v>
      </c>
      <c r="J479" s="536" t="s">
        <v>44</v>
      </c>
      <c r="K479" s="523" t="s">
        <v>156</v>
      </c>
      <c r="L479" s="499" t="s">
        <v>43</v>
      </c>
      <c r="M479" s="8"/>
      <c r="O479" s="104"/>
    </row>
    <row r="480" spans="1:15" ht="18" customHeight="1">
      <c r="A480" s="524"/>
      <c r="B480" s="505" t="s">
        <v>264</v>
      </c>
      <c r="C480" s="505" t="s">
        <v>460</v>
      </c>
      <c r="D480" s="507"/>
      <c r="E480" s="537"/>
      <c r="F480" s="509"/>
      <c r="G480" s="509"/>
      <c r="H480" s="537"/>
      <c r="I480" s="537"/>
      <c r="J480" s="537" t="s">
        <v>152</v>
      </c>
      <c r="K480" s="526" t="s">
        <v>153</v>
      </c>
      <c r="L480" s="507"/>
      <c r="M480" s="8"/>
      <c r="O480" s="104"/>
    </row>
    <row r="481" spans="1:15" ht="18" customHeight="1">
      <c r="A481" s="524"/>
      <c r="B481" s="505"/>
      <c r="C481" s="505" t="s">
        <v>459</v>
      </c>
      <c r="D481" s="507"/>
      <c r="E481" s="537"/>
      <c r="F481" s="509"/>
      <c r="G481" s="509"/>
      <c r="H481" s="508"/>
      <c r="I481" s="537"/>
      <c r="J481" s="537" t="s">
        <v>154</v>
      </c>
      <c r="K481" s="526" t="s">
        <v>155</v>
      </c>
      <c r="L481" s="507"/>
      <c r="M481" s="8"/>
      <c r="O481" s="104"/>
    </row>
    <row r="482" spans="1:15" ht="19.5" customHeight="1">
      <c r="A482" s="538"/>
      <c r="B482" s="520"/>
      <c r="C482" s="520"/>
      <c r="D482" s="517"/>
      <c r="E482" s="539"/>
      <c r="F482" s="519"/>
      <c r="G482" s="519"/>
      <c r="H482" s="518"/>
      <c r="I482" s="519"/>
      <c r="J482" s="540"/>
      <c r="K482" s="541"/>
      <c r="L482" s="521"/>
      <c r="M482" s="8"/>
      <c r="O482" s="104"/>
    </row>
    <row r="483" spans="1:15" ht="18" customHeight="1">
      <c r="A483" s="522">
        <v>15</v>
      </c>
      <c r="B483" s="542" t="s">
        <v>338</v>
      </c>
      <c r="C483" s="497" t="s">
        <v>151</v>
      </c>
      <c r="D483" s="535" t="s">
        <v>383</v>
      </c>
      <c r="E483" s="536">
        <v>450000</v>
      </c>
      <c r="F483" s="536">
        <v>450000</v>
      </c>
      <c r="G483" s="536">
        <v>450000</v>
      </c>
      <c r="H483" s="536">
        <v>450000</v>
      </c>
      <c r="I483" s="536">
        <v>450000</v>
      </c>
      <c r="J483" s="536" t="s">
        <v>44</v>
      </c>
      <c r="K483" s="523" t="s">
        <v>156</v>
      </c>
      <c r="L483" s="499" t="s">
        <v>43</v>
      </c>
      <c r="M483" s="8"/>
      <c r="O483" s="104"/>
    </row>
    <row r="484" spans="1:15" ht="18" customHeight="1">
      <c r="A484" s="524"/>
      <c r="B484" s="543" t="s">
        <v>265</v>
      </c>
      <c r="C484" s="505" t="s">
        <v>460</v>
      </c>
      <c r="D484" s="507"/>
      <c r="E484" s="537"/>
      <c r="F484" s="509"/>
      <c r="G484" s="509"/>
      <c r="H484" s="537"/>
      <c r="I484" s="537"/>
      <c r="J484" s="537" t="s">
        <v>152</v>
      </c>
      <c r="K484" s="526" t="s">
        <v>153</v>
      </c>
      <c r="L484" s="507"/>
      <c r="M484" s="8"/>
      <c r="O484" s="104"/>
    </row>
    <row r="485" spans="1:15" ht="18" customHeight="1">
      <c r="A485" s="524"/>
      <c r="B485" s="543"/>
      <c r="C485" s="505" t="s">
        <v>459</v>
      </c>
      <c r="D485" s="507"/>
      <c r="E485" s="537"/>
      <c r="F485" s="509"/>
      <c r="G485" s="509"/>
      <c r="H485" s="508"/>
      <c r="I485" s="537"/>
      <c r="J485" s="537" t="s">
        <v>154</v>
      </c>
      <c r="K485" s="526" t="s">
        <v>155</v>
      </c>
      <c r="L485" s="507"/>
      <c r="M485" s="8"/>
      <c r="O485" s="104"/>
    </row>
    <row r="486" spans="1:15" ht="18" customHeight="1">
      <c r="A486" s="538"/>
      <c r="B486" s="544"/>
      <c r="C486" s="520"/>
      <c r="D486" s="517"/>
      <c r="E486" s="539"/>
      <c r="F486" s="519"/>
      <c r="G486" s="519"/>
      <c r="H486" s="518"/>
      <c r="I486" s="519"/>
      <c r="J486" s="540"/>
      <c r="K486" s="541"/>
      <c r="L486" s="521"/>
      <c r="M486" s="8"/>
      <c r="O486" s="104"/>
    </row>
    <row r="487" spans="1:15" ht="18" customHeight="1" thickBot="1">
      <c r="A487" s="679" t="s">
        <v>0</v>
      </c>
      <c r="B487" s="680"/>
      <c r="C487" s="680"/>
      <c r="D487" s="681"/>
      <c r="E487" s="545">
        <f>SUM(E467:E486)</f>
        <v>1325000</v>
      </c>
      <c r="F487" s="545">
        <f>SUM(F467:F486)</f>
        <v>3925000</v>
      </c>
      <c r="G487" s="545">
        <f>SUM(G467:G486)</f>
        <v>3925000</v>
      </c>
      <c r="H487" s="545">
        <f>SUM(H467:H486)</f>
        <v>3925000</v>
      </c>
      <c r="I487" s="545">
        <f>SUM(I467:I486)</f>
        <v>3925000</v>
      </c>
      <c r="J487" s="546"/>
      <c r="K487" s="547">
        <f>SUM(E487:J487)</f>
        <v>17025000</v>
      </c>
      <c r="L487" s="547"/>
      <c r="M487" s="8"/>
      <c r="O487" s="104"/>
    </row>
    <row r="488" spans="1:15" ht="18" customHeight="1" thickTop="1">
      <c r="A488" s="548"/>
      <c r="B488" s="531"/>
      <c r="C488" s="549"/>
      <c r="D488" s="550"/>
      <c r="E488" s="529"/>
      <c r="F488" s="529"/>
      <c r="G488" s="529"/>
      <c r="H488" s="529"/>
      <c r="I488" s="529"/>
      <c r="J488" s="529"/>
      <c r="K488" s="549"/>
      <c r="L488" s="551"/>
      <c r="M488" s="8"/>
      <c r="O488" s="104"/>
    </row>
    <row r="489" spans="1:13" s="97" customFormat="1" ht="18" customHeight="1">
      <c r="A489" s="548"/>
      <c r="B489" s="531"/>
      <c r="C489" s="549"/>
      <c r="D489" s="550"/>
      <c r="E489" s="529"/>
      <c r="F489" s="529"/>
      <c r="G489" s="529"/>
      <c r="H489" s="529"/>
      <c r="I489" s="529"/>
      <c r="J489" s="529"/>
      <c r="K489" s="549"/>
      <c r="L489" s="551"/>
      <c r="M489" s="84"/>
    </row>
    <row r="490" spans="1:13" s="97" customFormat="1" ht="18" customHeight="1">
      <c r="A490" s="531"/>
      <c r="B490" s="531"/>
      <c r="C490" s="531"/>
      <c r="D490" s="531"/>
      <c r="E490" s="531"/>
      <c r="F490" s="531"/>
      <c r="G490" s="531"/>
      <c r="H490" s="531"/>
      <c r="I490" s="531"/>
      <c r="J490" s="531"/>
      <c r="K490" s="531"/>
      <c r="L490" s="617">
        <v>16</v>
      </c>
      <c r="M490" s="84"/>
    </row>
    <row r="491" spans="1:13" s="97" customFormat="1" ht="18" customHeight="1">
      <c r="A491" s="531"/>
      <c r="B491" s="531"/>
      <c r="C491" s="531"/>
      <c r="D491" s="531"/>
      <c r="E491" s="531"/>
      <c r="F491" s="531"/>
      <c r="G491" s="531"/>
      <c r="H491" s="531"/>
      <c r="I491" s="531"/>
      <c r="J491" s="531"/>
      <c r="K491" s="531"/>
      <c r="L491" s="552"/>
      <c r="M491" s="84"/>
    </row>
    <row r="492" spans="1:13" s="97" customFormat="1" ht="18" customHeight="1">
      <c r="A492" s="531"/>
      <c r="B492" s="531"/>
      <c r="C492" s="531"/>
      <c r="D492" s="531"/>
      <c r="E492" s="531"/>
      <c r="F492" s="531"/>
      <c r="G492" s="531"/>
      <c r="H492" s="531"/>
      <c r="I492" s="531"/>
      <c r="J492" s="531"/>
      <c r="K492" s="531"/>
      <c r="L492" s="552"/>
      <c r="M492" s="84"/>
    </row>
    <row r="493" spans="1:12" s="58" customFormat="1" ht="18" customHeight="1">
      <c r="A493" s="548"/>
      <c r="B493" s="553"/>
      <c r="C493" s="553"/>
      <c r="D493" s="553"/>
      <c r="E493" s="554"/>
      <c r="F493" s="554"/>
      <c r="G493" s="554"/>
      <c r="H493" s="554"/>
      <c r="I493" s="554"/>
      <c r="J493" s="554"/>
      <c r="K493" s="555"/>
      <c r="L493" s="555"/>
    </row>
    <row r="494" spans="1:12" s="58" customFormat="1" ht="25.5" customHeight="1">
      <c r="A494" s="504"/>
      <c r="B494" s="39" t="s">
        <v>41</v>
      </c>
      <c r="C494" s="39"/>
      <c r="D494" s="39"/>
      <c r="E494" s="40"/>
      <c r="F494" s="556"/>
      <c r="G494" s="556"/>
      <c r="H494" s="556"/>
      <c r="I494" s="556"/>
      <c r="J494" s="556"/>
      <c r="K494" s="556"/>
      <c r="L494" s="556"/>
    </row>
    <row r="495" spans="1:12" s="58" customFormat="1" ht="24.75" customHeight="1">
      <c r="A495" s="504"/>
      <c r="B495" s="38" t="s">
        <v>186</v>
      </c>
      <c r="C495" s="51"/>
      <c r="D495" s="51" t="s">
        <v>182</v>
      </c>
      <c r="E495" s="52"/>
      <c r="F495" s="557"/>
      <c r="G495" s="557"/>
      <c r="H495" s="557"/>
      <c r="I495" s="557"/>
      <c r="J495" s="557"/>
      <c r="K495" s="557"/>
      <c r="L495" s="557"/>
    </row>
    <row r="496" spans="1:13" s="97" customFormat="1" ht="18" customHeight="1">
      <c r="A496" s="558" t="s">
        <v>1</v>
      </c>
      <c r="B496" s="685" t="s">
        <v>2</v>
      </c>
      <c r="C496" s="685" t="s">
        <v>3</v>
      </c>
      <c r="D496" s="559" t="s">
        <v>4</v>
      </c>
      <c r="E496" s="687" t="s">
        <v>42</v>
      </c>
      <c r="F496" s="688"/>
      <c r="G496" s="688"/>
      <c r="H496" s="688"/>
      <c r="I496" s="689"/>
      <c r="J496" s="560" t="s">
        <v>35</v>
      </c>
      <c r="K496" s="558" t="s">
        <v>57</v>
      </c>
      <c r="L496" s="558" t="s">
        <v>6</v>
      </c>
      <c r="M496" s="58"/>
    </row>
    <row r="497" spans="1:13" s="97" customFormat="1" ht="18" customHeight="1">
      <c r="A497" s="561"/>
      <c r="B497" s="686"/>
      <c r="C497" s="686"/>
      <c r="D497" s="562" t="s">
        <v>5</v>
      </c>
      <c r="E497" s="563">
        <v>2566</v>
      </c>
      <c r="F497" s="563">
        <v>2567</v>
      </c>
      <c r="G497" s="563">
        <v>2568</v>
      </c>
      <c r="H497" s="563">
        <v>2569</v>
      </c>
      <c r="I497" s="563">
        <v>2570</v>
      </c>
      <c r="J497" s="564" t="s">
        <v>36</v>
      </c>
      <c r="K497" s="561" t="s">
        <v>56</v>
      </c>
      <c r="L497" s="561" t="s">
        <v>7</v>
      </c>
      <c r="M497" s="84"/>
    </row>
    <row r="498" spans="1:13" s="97" customFormat="1" ht="18" customHeight="1">
      <c r="A498" s="522">
        <v>16</v>
      </c>
      <c r="B498" s="542" t="s">
        <v>338</v>
      </c>
      <c r="C498" s="497" t="s">
        <v>151</v>
      </c>
      <c r="D498" s="550" t="s">
        <v>384</v>
      </c>
      <c r="E498" s="536">
        <v>600000</v>
      </c>
      <c r="F498" s="536">
        <v>600000</v>
      </c>
      <c r="G498" s="536">
        <v>600000</v>
      </c>
      <c r="H498" s="536">
        <v>600000</v>
      </c>
      <c r="I498" s="536">
        <v>600000</v>
      </c>
      <c r="J498" s="536" t="s">
        <v>44</v>
      </c>
      <c r="K498" s="523" t="s">
        <v>156</v>
      </c>
      <c r="L498" s="499" t="s">
        <v>43</v>
      </c>
      <c r="M498" s="84"/>
    </row>
    <row r="499" spans="1:13" s="97" customFormat="1" ht="18" customHeight="1">
      <c r="A499" s="524"/>
      <c r="B499" s="543" t="s">
        <v>284</v>
      </c>
      <c r="C499" s="505" t="s">
        <v>460</v>
      </c>
      <c r="D499" s="551"/>
      <c r="E499" s="537"/>
      <c r="F499" s="509"/>
      <c r="G499" s="509"/>
      <c r="H499" s="537"/>
      <c r="I499" s="537"/>
      <c r="J499" s="537" t="s">
        <v>152</v>
      </c>
      <c r="K499" s="526" t="s">
        <v>153</v>
      </c>
      <c r="L499" s="507"/>
      <c r="M499" s="84"/>
    </row>
    <row r="500" spans="1:13" s="97" customFormat="1" ht="18" customHeight="1">
      <c r="A500" s="524"/>
      <c r="B500" s="543"/>
      <c r="C500" s="505" t="s">
        <v>459</v>
      </c>
      <c r="D500" s="551"/>
      <c r="E500" s="537"/>
      <c r="F500" s="509"/>
      <c r="G500" s="509"/>
      <c r="H500" s="508"/>
      <c r="I500" s="537"/>
      <c r="J500" s="537" t="s">
        <v>154</v>
      </c>
      <c r="K500" s="526" t="s">
        <v>155</v>
      </c>
      <c r="L500" s="507"/>
      <c r="M500" s="84"/>
    </row>
    <row r="501" spans="1:13" s="97" customFormat="1" ht="18" customHeight="1">
      <c r="A501" s="538"/>
      <c r="B501" s="544"/>
      <c r="C501" s="520"/>
      <c r="D501" s="565"/>
      <c r="E501" s="539"/>
      <c r="F501" s="519"/>
      <c r="G501" s="519"/>
      <c r="H501" s="518"/>
      <c r="I501" s="519"/>
      <c r="J501" s="540"/>
      <c r="K501" s="541"/>
      <c r="L501" s="521"/>
      <c r="M501" s="84"/>
    </row>
    <row r="502" spans="1:13" s="97" customFormat="1" ht="18" customHeight="1">
      <c r="A502" s="522">
        <v>17</v>
      </c>
      <c r="B502" s="542" t="s">
        <v>338</v>
      </c>
      <c r="C502" s="497" t="s">
        <v>151</v>
      </c>
      <c r="D502" s="550" t="s">
        <v>385</v>
      </c>
      <c r="E502" s="536">
        <v>150000</v>
      </c>
      <c r="F502" s="536">
        <v>150000</v>
      </c>
      <c r="G502" s="536">
        <v>150000</v>
      </c>
      <c r="H502" s="536">
        <v>150000</v>
      </c>
      <c r="I502" s="536">
        <v>150000</v>
      </c>
      <c r="J502" s="536" t="s">
        <v>44</v>
      </c>
      <c r="K502" s="523" t="s">
        <v>156</v>
      </c>
      <c r="L502" s="499" t="s">
        <v>43</v>
      </c>
      <c r="M502" s="84"/>
    </row>
    <row r="503" spans="1:13" s="97" customFormat="1" ht="18" customHeight="1">
      <c r="A503" s="524"/>
      <c r="B503" s="543" t="s">
        <v>292</v>
      </c>
      <c r="C503" s="505" t="s">
        <v>460</v>
      </c>
      <c r="D503" s="551"/>
      <c r="E503" s="537"/>
      <c r="F503" s="509"/>
      <c r="G503" s="509"/>
      <c r="H503" s="537"/>
      <c r="I503" s="537"/>
      <c r="J503" s="537" t="s">
        <v>152</v>
      </c>
      <c r="K503" s="526" t="s">
        <v>153</v>
      </c>
      <c r="L503" s="507"/>
      <c r="M503" s="84"/>
    </row>
    <row r="504" spans="1:13" s="97" customFormat="1" ht="18" customHeight="1">
      <c r="A504" s="524"/>
      <c r="B504" s="543"/>
      <c r="C504" s="505" t="s">
        <v>459</v>
      </c>
      <c r="D504" s="551"/>
      <c r="E504" s="537"/>
      <c r="F504" s="509"/>
      <c r="G504" s="509"/>
      <c r="H504" s="508"/>
      <c r="I504" s="537"/>
      <c r="J504" s="537" t="s">
        <v>154</v>
      </c>
      <c r="K504" s="526" t="s">
        <v>155</v>
      </c>
      <c r="L504" s="507"/>
      <c r="M504" s="84"/>
    </row>
    <row r="505" spans="1:13" s="97" customFormat="1" ht="18" customHeight="1">
      <c r="A505" s="538"/>
      <c r="B505" s="544"/>
      <c r="C505" s="520"/>
      <c r="D505" s="565"/>
      <c r="E505" s="539"/>
      <c r="F505" s="519"/>
      <c r="G505" s="519"/>
      <c r="H505" s="518"/>
      <c r="I505" s="519"/>
      <c r="J505" s="540"/>
      <c r="K505" s="541"/>
      <c r="L505" s="521"/>
      <c r="M505" s="84"/>
    </row>
    <row r="506" spans="1:13" s="97" customFormat="1" ht="18" customHeight="1">
      <c r="A506" s="522">
        <v>18</v>
      </c>
      <c r="B506" s="542" t="s">
        <v>338</v>
      </c>
      <c r="C506" s="497" t="s">
        <v>151</v>
      </c>
      <c r="D506" s="550" t="s">
        <v>386</v>
      </c>
      <c r="E506" s="536">
        <v>345000</v>
      </c>
      <c r="F506" s="536">
        <v>345000</v>
      </c>
      <c r="G506" s="536">
        <v>345000</v>
      </c>
      <c r="H506" s="536">
        <v>345000</v>
      </c>
      <c r="I506" s="536">
        <v>345000</v>
      </c>
      <c r="J506" s="536" t="s">
        <v>44</v>
      </c>
      <c r="K506" s="523" t="s">
        <v>156</v>
      </c>
      <c r="L506" s="499" t="s">
        <v>43</v>
      </c>
      <c r="M506" s="84"/>
    </row>
    <row r="507" spans="1:13" s="97" customFormat="1" ht="18" customHeight="1">
      <c r="A507" s="524"/>
      <c r="B507" s="543" t="s">
        <v>293</v>
      </c>
      <c r="C507" s="505" t="s">
        <v>460</v>
      </c>
      <c r="D507" s="551"/>
      <c r="E507" s="537"/>
      <c r="F507" s="509"/>
      <c r="G507" s="509"/>
      <c r="H507" s="537"/>
      <c r="I507" s="537"/>
      <c r="J507" s="537" t="s">
        <v>152</v>
      </c>
      <c r="K507" s="526" t="s">
        <v>153</v>
      </c>
      <c r="L507" s="507"/>
      <c r="M507" s="84"/>
    </row>
    <row r="508" spans="1:13" s="97" customFormat="1" ht="18" customHeight="1">
      <c r="A508" s="524"/>
      <c r="B508" s="543"/>
      <c r="C508" s="505" t="s">
        <v>459</v>
      </c>
      <c r="D508" s="551"/>
      <c r="E508" s="537"/>
      <c r="F508" s="509"/>
      <c r="G508" s="509"/>
      <c r="H508" s="508"/>
      <c r="I508" s="537"/>
      <c r="J508" s="537" t="s">
        <v>154</v>
      </c>
      <c r="K508" s="526" t="s">
        <v>155</v>
      </c>
      <c r="L508" s="507"/>
      <c r="M508" s="84"/>
    </row>
    <row r="509" spans="1:13" s="97" customFormat="1" ht="18" customHeight="1">
      <c r="A509" s="538"/>
      <c r="B509" s="544"/>
      <c r="C509" s="520"/>
      <c r="D509" s="565"/>
      <c r="E509" s="539"/>
      <c r="F509" s="519"/>
      <c r="G509" s="519"/>
      <c r="H509" s="518"/>
      <c r="I509" s="519"/>
      <c r="J509" s="540"/>
      <c r="K509" s="541"/>
      <c r="L509" s="521"/>
      <c r="M509" s="84"/>
    </row>
    <row r="510" spans="1:13" s="97" customFormat="1" ht="18" customHeight="1">
      <c r="A510" s="522">
        <v>19</v>
      </c>
      <c r="B510" s="542" t="s">
        <v>338</v>
      </c>
      <c r="C510" s="497" t="s">
        <v>151</v>
      </c>
      <c r="D510" s="566" t="s">
        <v>387</v>
      </c>
      <c r="E510" s="536">
        <v>495000</v>
      </c>
      <c r="F510" s="536">
        <v>495000</v>
      </c>
      <c r="G510" s="536">
        <v>495000</v>
      </c>
      <c r="H510" s="536">
        <v>495000</v>
      </c>
      <c r="I510" s="536">
        <v>495000</v>
      </c>
      <c r="J510" s="536" t="s">
        <v>44</v>
      </c>
      <c r="K510" s="523" t="s">
        <v>156</v>
      </c>
      <c r="L510" s="499" t="s">
        <v>43</v>
      </c>
      <c r="M510" s="84"/>
    </row>
    <row r="511" spans="1:13" s="97" customFormat="1" ht="18" customHeight="1">
      <c r="A511" s="524"/>
      <c r="B511" s="543" t="s">
        <v>580</v>
      </c>
      <c r="C511" s="505" t="s">
        <v>460</v>
      </c>
      <c r="D511" s="551"/>
      <c r="E511" s="537"/>
      <c r="F511" s="509"/>
      <c r="G511" s="509"/>
      <c r="H511" s="537"/>
      <c r="I511" s="537"/>
      <c r="J511" s="537" t="s">
        <v>152</v>
      </c>
      <c r="K511" s="526" t="s">
        <v>153</v>
      </c>
      <c r="L511" s="507"/>
      <c r="M511" s="84"/>
    </row>
    <row r="512" spans="1:13" s="97" customFormat="1" ht="18" customHeight="1">
      <c r="A512" s="524"/>
      <c r="B512" s="543"/>
      <c r="C512" s="505" t="s">
        <v>459</v>
      </c>
      <c r="D512" s="551"/>
      <c r="E512" s="537"/>
      <c r="F512" s="509"/>
      <c r="G512" s="509"/>
      <c r="H512" s="508"/>
      <c r="I512" s="537"/>
      <c r="J512" s="537" t="s">
        <v>154</v>
      </c>
      <c r="K512" s="526" t="s">
        <v>155</v>
      </c>
      <c r="L512" s="507"/>
      <c r="M512" s="84"/>
    </row>
    <row r="513" spans="1:13" s="97" customFormat="1" ht="18" customHeight="1">
      <c r="A513" s="538"/>
      <c r="B513" s="544"/>
      <c r="C513" s="520"/>
      <c r="D513" s="565"/>
      <c r="E513" s="539"/>
      <c r="F513" s="519"/>
      <c r="G513" s="519"/>
      <c r="H513" s="518"/>
      <c r="I513" s="519"/>
      <c r="J513" s="540"/>
      <c r="K513" s="541"/>
      <c r="L513" s="521"/>
      <c r="M513" s="84"/>
    </row>
    <row r="514" spans="1:13" s="97" customFormat="1" ht="18" customHeight="1">
      <c r="A514" s="522">
        <v>20</v>
      </c>
      <c r="B514" s="542" t="s">
        <v>338</v>
      </c>
      <c r="C514" s="497" t="s">
        <v>151</v>
      </c>
      <c r="D514" s="566" t="s">
        <v>388</v>
      </c>
      <c r="E514" s="536">
        <v>375000</v>
      </c>
      <c r="F514" s="536">
        <v>375000</v>
      </c>
      <c r="G514" s="536">
        <v>375000</v>
      </c>
      <c r="H514" s="536">
        <v>375000</v>
      </c>
      <c r="I514" s="536">
        <v>375000</v>
      </c>
      <c r="J514" s="536" t="s">
        <v>44</v>
      </c>
      <c r="K514" s="523" t="s">
        <v>156</v>
      </c>
      <c r="L514" s="499" t="s">
        <v>43</v>
      </c>
      <c r="M514" s="84"/>
    </row>
    <row r="515" spans="1:13" s="97" customFormat="1" ht="18" customHeight="1">
      <c r="A515" s="524"/>
      <c r="B515" s="543" t="s">
        <v>332</v>
      </c>
      <c r="C515" s="505" t="s">
        <v>460</v>
      </c>
      <c r="D515" s="551"/>
      <c r="E515" s="537"/>
      <c r="F515" s="509"/>
      <c r="G515" s="509"/>
      <c r="H515" s="537"/>
      <c r="I515" s="537"/>
      <c r="J515" s="537" t="s">
        <v>152</v>
      </c>
      <c r="K515" s="526" t="s">
        <v>153</v>
      </c>
      <c r="L515" s="507"/>
      <c r="M515" s="84"/>
    </row>
    <row r="516" spans="1:13" s="97" customFormat="1" ht="18" customHeight="1">
      <c r="A516" s="524"/>
      <c r="B516" s="543"/>
      <c r="C516" s="505" t="s">
        <v>459</v>
      </c>
      <c r="D516" s="551"/>
      <c r="E516" s="537"/>
      <c r="F516" s="509"/>
      <c r="G516" s="509"/>
      <c r="H516" s="508"/>
      <c r="I516" s="537"/>
      <c r="J516" s="537" t="s">
        <v>154</v>
      </c>
      <c r="K516" s="526" t="s">
        <v>155</v>
      </c>
      <c r="L516" s="507"/>
      <c r="M516" s="84"/>
    </row>
    <row r="517" spans="1:13" s="97" customFormat="1" ht="18" customHeight="1">
      <c r="A517" s="538"/>
      <c r="B517" s="544"/>
      <c r="C517" s="520"/>
      <c r="D517" s="565"/>
      <c r="E517" s="539"/>
      <c r="F517" s="519"/>
      <c r="G517" s="519"/>
      <c r="H517" s="518"/>
      <c r="I517" s="519"/>
      <c r="J517" s="540"/>
      <c r="K517" s="541"/>
      <c r="L517" s="521"/>
      <c r="M517" s="84"/>
    </row>
    <row r="518" spans="1:13" s="97" customFormat="1" ht="18" customHeight="1" thickBot="1">
      <c r="A518" s="676" t="s">
        <v>0</v>
      </c>
      <c r="B518" s="677"/>
      <c r="C518" s="677"/>
      <c r="D518" s="678"/>
      <c r="E518" s="453">
        <f>SUM(E498:E517)</f>
        <v>1965000</v>
      </c>
      <c r="F518" s="453">
        <f>SUM(F498:F517)</f>
        <v>1965000</v>
      </c>
      <c r="G518" s="453">
        <f>SUM(G498:G517)</f>
        <v>1965000</v>
      </c>
      <c r="H518" s="453">
        <f>SUM(H498:H517)</f>
        <v>1965000</v>
      </c>
      <c r="I518" s="453">
        <f>SUM(I498:I517)</f>
        <v>1965000</v>
      </c>
      <c r="J518" s="454"/>
      <c r="K518" s="449">
        <f>SUM(E518:J518)</f>
        <v>9825000</v>
      </c>
      <c r="L518" s="442"/>
      <c r="M518" s="84"/>
    </row>
    <row r="519" spans="1:13" s="97" customFormat="1" ht="18" customHeight="1" thickTop="1">
      <c r="A519" s="175"/>
      <c r="B519" s="36"/>
      <c r="C519" s="161"/>
      <c r="D519" s="96"/>
      <c r="E519" s="387"/>
      <c r="F519" s="387"/>
      <c r="G519" s="387"/>
      <c r="H519" s="387"/>
      <c r="I519" s="387"/>
      <c r="J519" s="415"/>
      <c r="K519" s="424"/>
      <c r="L519" s="29"/>
      <c r="M519" s="84"/>
    </row>
    <row r="520" spans="1:13" s="97" customFormat="1" ht="18" customHeight="1">
      <c r="A520" s="175"/>
      <c r="B520" s="36"/>
      <c r="C520" s="161"/>
      <c r="D520" s="96"/>
      <c r="E520" s="387"/>
      <c r="F520" s="387"/>
      <c r="G520" s="387"/>
      <c r="H520" s="387"/>
      <c r="I520" s="387"/>
      <c r="J520" s="415"/>
      <c r="K520" s="424"/>
      <c r="M520" s="84"/>
    </row>
    <row r="521" spans="1:13" s="97" customFormat="1" ht="18" customHeight="1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441">
        <v>17</v>
      </c>
      <c r="M521" s="84"/>
    </row>
    <row r="522" spans="1:13" s="97" customFormat="1" ht="18" customHeight="1">
      <c r="A522" s="253"/>
      <c r="B522" s="36"/>
      <c r="C522" s="161"/>
      <c r="D522" s="96"/>
      <c r="E522" s="387"/>
      <c r="F522" s="387"/>
      <c r="G522" s="387"/>
      <c r="H522" s="387"/>
      <c r="I522" s="387"/>
      <c r="J522" s="415"/>
      <c r="K522" s="424"/>
      <c r="L522" s="29"/>
      <c r="M522" s="84"/>
    </row>
    <row r="523" spans="1:13" s="97" customFormat="1" ht="18" customHeight="1">
      <c r="A523" s="253"/>
      <c r="B523" s="36"/>
      <c r="C523" s="161"/>
      <c r="D523" s="96"/>
      <c r="E523" s="30"/>
      <c r="F523" s="30"/>
      <c r="G523" s="30"/>
      <c r="H523" s="30"/>
      <c r="I523" s="30"/>
      <c r="J523" s="415"/>
      <c r="K523" s="424"/>
      <c r="L523" s="29"/>
      <c r="M523" s="120"/>
    </row>
    <row r="524" spans="1:13" s="42" customFormat="1" ht="21.75" customHeight="1">
      <c r="A524" s="175"/>
      <c r="B524" s="39" t="s">
        <v>41</v>
      </c>
      <c r="C524" s="39"/>
      <c r="D524" s="39"/>
      <c r="E524" s="40"/>
      <c r="F524" s="40"/>
      <c r="G524" s="40"/>
      <c r="H524" s="40"/>
      <c r="I524" s="40"/>
      <c r="J524" s="41"/>
      <c r="K524" s="41"/>
      <c r="L524" s="39"/>
      <c r="M524" s="120"/>
    </row>
    <row r="525" spans="1:13" s="42" customFormat="1" ht="24" customHeight="1">
      <c r="A525" s="175"/>
      <c r="B525" s="38" t="s">
        <v>186</v>
      </c>
      <c r="C525" s="51"/>
      <c r="D525" s="51" t="s">
        <v>182</v>
      </c>
      <c r="E525" s="52"/>
      <c r="F525" s="52"/>
      <c r="G525" s="52"/>
      <c r="H525" s="52"/>
      <c r="I525" s="52"/>
      <c r="J525" s="122"/>
      <c r="K525" s="122"/>
      <c r="L525" s="51"/>
      <c r="M525" s="39"/>
    </row>
    <row r="526" spans="1:13" s="58" customFormat="1" ht="18" customHeight="1">
      <c r="A526" s="330" t="s">
        <v>1</v>
      </c>
      <c r="B526" s="659" t="s">
        <v>2</v>
      </c>
      <c r="C526" s="659" t="s">
        <v>3</v>
      </c>
      <c r="D526" s="55" t="s">
        <v>4</v>
      </c>
      <c r="E526" s="662" t="s">
        <v>42</v>
      </c>
      <c r="F526" s="663"/>
      <c r="G526" s="663"/>
      <c r="H526" s="663"/>
      <c r="I526" s="664"/>
      <c r="J526" s="56" t="s">
        <v>35</v>
      </c>
      <c r="K526" s="57" t="s">
        <v>57</v>
      </c>
      <c r="L526" s="57" t="s">
        <v>6</v>
      </c>
      <c r="M526" s="51"/>
    </row>
    <row r="527" spans="1:15" s="58" customFormat="1" ht="18" customHeight="1">
      <c r="A527" s="331"/>
      <c r="B527" s="671"/>
      <c r="C527" s="671"/>
      <c r="D527" s="59" t="s">
        <v>5</v>
      </c>
      <c r="E527" s="582">
        <v>2566</v>
      </c>
      <c r="F527" s="582">
        <v>2567</v>
      </c>
      <c r="G527" s="582">
        <v>2568</v>
      </c>
      <c r="H527" s="582">
        <v>2569</v>
      </c>
      <c r="I527" s="582">
        <v>2570</v>
      </c>
      <c r="J527" s="278" t="s">
        <v>36</v>
      </c>
      <c r="K527" s="279" t="s">
        <v>56</v>
      </c>
      <c r="L527" s="279" t="s">
        <v>7</v>
      </c>
      <c r="O527" s="104"/>
    </row>
    <row r="528" spans="1:13" s="97" customFormat="1" ht="18" customHeight="1">
      <c r="A528" s="580">
        <v>21</v>
      </c>
      <c r="B528" s="32" t="s">
        <v>336</v>
      </c>
      <c r="C528" s="32" t="s">
        <v>151</v>
      </c>
      <c r="D528" s="22" t="s">
        <v>382</v>
      </c>
      <c r="E528" s="469">
        <v>400000</v>
      </c>
      <c r="F528" s="469">
        <v>400000</v>
      </c>
      <c r="G528" s="469">
        <v>400000</v>
      </c>
      <c r="H528" s="469">
        <v>400000</v>
      </c>
      <c r="I528" s="469">
        <v>400000</v>
      </c>
      <c r="J528" s="470" t="s">
        <v>44</v>
      </c>
      <c r="K528" s="162" t="s">
        <v>156</v>
      </c>
      <c r="L528" s="5" t="s">
        <v>43</v>
      </c>
      <c r="M528" s="58"/>
    </row>
    <row r="529" spans="1:13" s="97" customFormat="1" ht="18" customHeight="1">
      <c r="A529" s="581"/>
      <c r="B529" s="4" t="s">
        <v>337</v>
      </c>
      <c r="C529" s="4" t="s">
        <v>460</v>
      </c>
      <c r="D529" s="96"/>
      <c r="E529" s="473"/>
      <c r="F529" s="474"/>
      <c r="G529" s="473"/>
      <c r="H529" s="474"/>
      <c r="I529" s="473"/>
      <c r="J529" s="281" t="s">
        <v>152</v>
      </c>
      <c r="K529" s="163" t="s">
        <v>153</v>
      </c>
      <c r="L529" s="10"/>
      <c r="M529" s="84"/>
    </row>
    <row r="530" spans="1:13" s="97" customFormat="1" ht="18" customHeight="1">
      <c r="A530" s="581"/>
      <c r="B530" s="4"/>
      <c r="C530" s="4" t="s">
        <v>459</v>
      </c>
      <c r="D530" s="96"/>
      <c r="E530" s="473"/>
      <c r="F530" s="474"/>
      <c r="G530" s="473"/>
      <c r="H530" s="474"/>
      <c r="I530" s="473"/>
      <c r="J530" s="281" t="s">
        <v>154</v>
      </c>
      <c r="K530" s="163" t="s">
        <v>155</v>
      </c>
      <c r="L530" s="10"/>
      <c r="M530" s="84"/>
    </row>
    <row r="531" spans="1:13" s="97" customFormat="1" ht="18" customHeight="1">
      <c r="A531" s="581"/>
      <c r="B531" s="217"/>
      <c r="C531" s="217"/>
      <c r="D531" s="187"/>
      <c r="E531" s="481"/>
      <c r="F531" s="482"/>
      <c r="G531" s="481"/>
      <c r="H531" s="482"/>
      <c r="I531" s="481"/>
      <c r="J531" s="482"/>
      <c r="K531" s="483"/>
      <c r="L531" s="67"/>
      <c r="M531" s="84"/>
    </row>
    <row r="532" spans="1:13" s="97" customFormat="1" ht="18" customHeight="1">
      <c r="A532" s="21">
        <v>22</v>
      </c>
      <c r="B532" s="377" t="s">
        <v>338</v>
      </c>
      <c r="C532" s="32" t="s">
        <v>151</v>
      </c>
      <c r="D532" s="405" t="s">
        <v>389</v>
      </c>
      <c r="E532" s="470">
        <v>495000</v>
      </c>
      <c r="F532" s="470">
        <v>495000</v>
      </c>
      <c r="G532" s="470">
        <v>495000</v>
      </c>
      <c r="H532" s="470">
        <v>495000</v>
      </c>
      <c r="I532" s="470">
        <v>495000</v>
      </c>
      <c r="J532" s="470" t="s">
        <v>44</v>
      </c>
      <c r="K532" s="162" t="s">
        <v>156</v>
      </c>
      <c r="L532" s="5" t="s">
        <v>43</v>
      </c>
      <c r="M532" s="84"/>
    </row>
    <row r="533" spans="1:13" s="97" customFormat="1" ht="18" customHeight="1">
      <c r="A533" s="73"/>
      <c r="B533" s="378" t="s">
        <v>487</v>
      </c>
      <c r="C533" s="4" t="s">
        <v>460</v>
      </c>
      <c r="D533" s="29"/>
      <c r="E533" s="281"/>
      <c r="F533" s="471"/>
      <c r="G533" s="471"/>
      <c r="H533" s="281"/>
      <c r="I533" s="281"/>
      <c r="J533" s="281" t="s">
        <v>152</v>
      </c>
      <c r="K533" s="163" t="s">
        <v>153</v>
      </c>
      <c r="L533" s="10"/>
      <c r="M533" s="84"/>
    </row>
    <row r="534" spans="1:13" s="97" customFormat="1" ht="18" customHeight="1">
      <c r="A534" s="73"/>
      <c r="B534" s="378"/>
      <c r="C534" s="4" t="s">
        <v>459</v>
      </c>
      <c r="D534" s="29"/>
      <c r="E534" s="281"/>
      <c r="F534" s="471"/>
      <c r="G534" s="471"/>
      <c r="H534" s="472"/>
      <c r="I534" s="281"/>
      <c r="J534" s="281" t="s">
        <v>154</v>
      </c>
      <c r="K534" s="163" t="s">
        <v>155</v>
      </c>
      <c r="L534" s="10"/>
      <c r="M534" s="84"/>
    </row>
    <row r="535" spans="1:13" s="97" customFormat="1" ht="18" customHeight="1">
      <c r="A535" s="186"/>
      <c r="B535" s="394"/>
      <c r="C535" s="13"/>
      <c r="D535" s="25"/>
      <c r="E535" s="455"/>
      <c r="F535" s="456"/>
      <c r="G535" s="456"/>
      <c r="H535" s="457"/>
      <c r="I535" s="456"/>
      <c r="J535" s="458"/>
      <c r="K535" s="380"/>
      <c r="L535" s="16"/>
      <c r="M535" s="84"/>
    </row>
    <row r="536" spans="1:13" s="97" customFormat="1" ht="19.5" customHeight="1">
      <c r="A536" s="682" t="s">
        <v>0</v>
      </c>
      <c r="B536" s="683"/>
      <c r="C536" s="683"/>
      <c r="D536" s="684"/>
      <c r="E536" s="455">
        <f>SUM(E528:E535)</f>
        <v>895000</v>
      </c>
      <c r="F536" s="455">
        <f>SUM(F528:F535)</f>
        <v>895000</v>
      </c>
      <c r="G536" s="455">
        <f>SUM(G528:G535)</f>
        <v>895000</v>
      </c>
      <c r="H536" s="455">
        <f>SUM(H528:H535)</f>
        <v>895000</v>
      </c>
      <c r="I536" s="455">
        <f>SUM(I528:I535)</f>
        <v>895000</v>
      </c>
      <c r="J536" s="458"/>
      <c r="K536" s="459">
        <f>SUM(E536:J536)</f>
        <v>4475000</v>
      </c>
      <c r="L536" s="16"/>
      <c r="M536" s="84"/>
    </row>
    <row r="537" spans="1:13" s="97" customFormat="1" ht="19.5" customHeight="1">
      <c r="A537" s="651" t="s">
        <v>491</v>
      </c>
      <c r="B537" s="652"/>
      <c r="C537" s="652"/>
      <c r="D537" s="653"/>
      <c r="E537" s="349">
        <f>SUM(E428+E455+E487+E518+E536)</f>
        <v>6285000</v>
      </c>
      <c r="F537" s="349">
        <f>SUM(F428+F455+F487+F518+F536)</f>
        <v>8885000</v>
      </c>
      <c r="G537" s="349">
        <f>SUM(G428+G455+G487+G518+G536)</f>
        <v>8885000</v>
      </c>
      <c r="H537" s="349">
        <f>SUM(H428+H455+H487+H518+H536)</f>
        <v>7905000</v>
      </c>
      <c r="I537" s="349">
        <f>SUM(I428+I455+I487+I518+I536)</f>
        <v>7905000</v>
      </c>
      <c r="J537" s="443"/>
      <c r="K537" s="459">
        <f>SUM(E537:J537)</f>
        <v>39865000</v>
      </c>
      <c r="L537" s="442"/>
      <c r="M537" s="84"/>
    </row>
    <row r="538" spans="1:13" ht="19.5" customHeight="1" thickBot="1">
      <c r="A538" s="673" t="s">
        <v>463</v>
      </c>
      <c r="B538" s="674"/>
      <c r="C538" s="674"/>
      <c r="D538" s="675"/>
      <c r="E538" s="453">
        <f>SUM(E391+E537)</f>
        <v>9385000</v>
      </c>
      <c r="F538" s="453">
        <f>SUM(F391+F537)</f>
        <v>86347800</v>
      </c>
      <c r="G538" s="453">
        <f>SUM(G391+G537)</f>
        <v>86347800</v>
      </c>
      <c r="H538" s="453">
        <f>SUM(H391+H537)</f>
        <v>84327800</v>
      </c>
      <c r="I538" s="453">
        <f>SUM(I391+I537)</f>
        <v>84327800</v>
      </c>
      <c r="J538" s="454"/>
      <c r="K538" s="449">
        <f>SUM(E538:J538)</f>
        <v>350736200</v>
      </c>
      <c r="L538" s="450"/>
      <c r="M538" s="84"/>
    </row>
    <row r="539" spans="1:13" ht="18" customHeight="1" thickTop="1">
      <c r="A539" s="123"/>
      <c r="B539" s="123"/>
      <c r="C539" s="123"/>
      <c r="D539" s="123"/>
      <c r="E539" s="124"/>
      <c r="F539" s="124"/>
      <c r="G539" s="124"/>
      <c r="H539" s="124"/>
      <c r="I539" s="124"/>
      <c r="J539" s="193"/>
      <c r="K539" s="257"/>
      <c r="L539" s="257"/>
      <c r="M539" s="91"/>
    </row>
    <row r="540" spans="1:13" s="297" customFormat="1" ht="18" customHeight="1">
      <c r="A540" s="123"/>
      <c r="B540" s="123"/>
      <c r="C540" s="123"/>
      <c r="D540" s="123"/>
      <c r="E540" s="124"/>
      <c r="F540" s="124"/>
      <c r="G540" s="124"/>
      <c r="H540" s="124"/>
      <c r="I540" s="124"/>
      <c r="J540" s="193"/>
      <c r="K540" s="257"/>
      <c r="L540" s="257"/>
      <c r="M540" s="91"/>
    </row>
    <row r="541" s="97" customFormat="1" ht="18" customHeight="1">
      <c r="M541" s="296"/>
    </row>
    <row r="542" spans="1:13" s="97" customFormat="1" ht="18" customHeight="1">
      <c r="A542" s="123"/>
      <c r="B542" s="123"/>
      <c r="C542" s="123"/>
      <c r="D542" s="123"/>
      <c r="E542" s="124"/>
      <c r="F542" s="124"/>
      <c r="G542" s="124"/>
      <c r="H542" s="124"/>
      <c r="I542" s="124"/>
      <c r="J542" s="193"/>
      <c r="K542" s="257"/>
      <c r="L542" s="257"/>
      <c r="M542" s="120"/>
    </row>
    <row r="543" spans="1:13" s="97" customFormat="1" ht="18" customHeight="1">
      <c r="A543" s="123"/>
      <c r="B543" s="123"/>
      <c r="C543" s="123"/>
      <c r="D543" s="123"/>
      <c r="E543" s="124"/>
      <c r="F543" s="124"/>
      <c r="G543" s="124"/>
      <c r="H543" s="124"/>
      <c r="I543" s="124"/>
      <c r="J543" s="193"/>
      <c r="K543" s="257"/>
      <c r="L543" s="257"/>
      <c r="M543" s="120"/>
    </row>
    <row r="544" spans="1:13" s="97" customFormat="1" ht="18" customHeight="1">
      <c r="A544" s="123"/>
      <c r="B544" s="123"/>
      <c r="C544" s="123"/>
      <c r="D544" s="123"/>
      <c r="E544" s="124"/>
      <c r="F544" s="124"/>
      <c r="G544" s="124"/>
      <c r="H544" s="124"/>
      <c r="I544" s="124"/>
      <c r="J544" s="193"/>
      <c r="K544" s="257"/>
      <c r="L544" s="257"/>
      <c r="M544" s="120"/>
    </row>
    <row r="545" spans="1:13" s="97" customFormat="1" ht="18" customHeight="1">
      <c r="A545" s="123"/>
      <c r="B545" s="123"/>
      <c r="C545" s="123"/>
      <c r="D545" s="123"/>
      <c r="E545" s="124"/>
      <c r="F545" s="124"/>
      <c r="G545" s="124"/>
      <c r="H545" s="124"/>
      <c r="I545" s="124"/>
      <c r="J545" s="193"/>
      <c r="K545" s="257"/>
      <c r="L545" s="257"/>
      <c r="M545" s="120"/>
    </row>
    <row r="546" spans="1:13" s="97" customFormat="1" ht="18" customHeight="1">
      <c r="A546" s="123"/>
      <c r="B546" s="123"/>
      <c r="C546" s="123"/>
      <c r="D546" s="123"/>
      <c r="E546" s="124"/>
      <c r="F546" s="124"/>
      <c r="G546" s="124"/>
      <c r="H546" s="124"/>
      <c r="I546" s="124"/>
      <c r="J546" s="193"/>
      <c r="K546" s="257"/>
      <c r="L546" s="257"/>
      <c r="M546" s="120"/>
    </row>
    <row r="547" spans="1:13" s="97" customFormat="1" ht="18" customHeight="1">
      <c r="A547" s="123"/>
      <c r="B547" s="123"/>
      <c r="C547" s="123"/>
      <c r="D547" s="123"/>
      <c r="E547" s="124"/>
      <c r="F547" s="124"/>
      <c r="G547" s="124"/>
      <c r="H547" s="124"/>
      <c r="I547" s="124"/>
      <c r="J547" s="193"/>
      <c r="K547" s="257"/>
      <c r="L547" s="257"/>
      <c r="M547" s="120"/>
    </row>
    <row r="548" spans="1:13" s="97" customFormat="1" ht="18" customHeight="1">
      <c r="A548" s="123"/>
      <c r="B548" s="123"/>
      <c r="C548" s="123"/>
      <c r="D548" s="123"/>
      <c r="E548" s="124"/>
      <c r="F548" s="124"/>
      <c r="G548" s="124"/>
      <c r="H548" s="124"/>
      <c r="I548" s="124"/>
      <c r="J548" s="193"/>
      <c r="K548" s="257"/>
      <c r="L548" s="441">
        <v>18</v>
      </c>
      <c r="M548" s="120"/>
    </row>
    <row r="549" spans="1:13" s="97" customFormat="1" ht="18" customHeight="1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M549" s="120"/>
    </row>
    <row r="550" spans="1:13" s="97" customFormat="1" ht="18" customHeight="1">
      <c r="A550" s="123"/>
      <c r="B550" s="123"/>
      <c r="C550" s="123"/>
      <c r="D550" s="123"/>
      <c r="E550" s="124"/>
      <c r="F550" s="124"/>
      <c r="G550" s="124"/>
      <c r="H550" s="124"/>
      <c r="I550" s="124"/>
      <c r="J550" s="193"/>
      <c r="K550" s="257"/>
      <c r="L550" s="257"/>
      <c r="M550" s="120"/>
    </row>
    <row r="551" spans="1:13" s="97" customFormat="1" ht="18" customHeight="1">
      <c r="A551" s="123"/>
      <c r="B551" s="123"/>
      <c r="C551" s="123"/>
      <c r="D551" s="123"/>
      <c r="E551" s="124"/>
      <c r="F551" s="124"/>
      <c r="G551" s="124"/>
      <c r="H551" s="124"/>
      <c r="I551" s="124"/>
      <c r="J551" s="193"/>
      <c r="K551" s="257"/>
      <c r="L551" s="257"/>
      <c r="M551" s="120"/>
    </row>
    <row r="552" spans="1:13" s="97" customFormat="1" ht="18" customHeight="1">
      <c r="A552" s="123"/>
      <c r="B552" s="123"/>
      <c r="C552" s="123"/>
      <c r="D552" s="123"/>
      <c r="E552" s="124"/>
      <c r="F552" s="124"/>
      <c r="G552" s="124"/>
      <c r="H552" s="124"/>
      <c r="I552" s="124"/>
      <c r="J552" s="193"/>
      <c r="K552" s="257"/>
      <c r="L552" s="257"/>
      <c r="M552" s="120"/>
    </row>
    <row r="553" spans="1:13" s="97" customFormat="1" ht="18" customHeight="1">
      <c r="A553" s="123"/>
      <c r="B553" s="123"/>
      <c r="C553" s="123"/>
      <c r="D553" s="123"/>
      <c r="E553" s="124"/>
      <c r="F553" s="124"/>
      <c r="G553" s="124"/>
      <c r="H553" s="124"/>
      <c r="I553" s="124"/>
      <c r="J553" s="193"/>
      <c r="K553" s="257"/>
      <c r="L553" s="257"/>
      <c r="M553" s="120"/>
    </row>
    <row r="554" spans="1:13" s="97" customFormat="1" ht="18" customHeight="1">
      <c r="A554" s="123"/>
      <c r="B554" s="123"/>
      <c r="C554" s="123"/>
      <c r="D554" s="123"/>
      <c r="E554" s="124"/>
      <c r="F554" s="124"/>
      <c r="G554" s="124"/>
      <c r="H554" s="124"/>
      <c r="I554" s="124"/>
      <c r="J554" s="193"/>
      <c r="K554" s="257"/>
      <c r="L554" s="257"/>
      <c r="M554" s="120"/>
    </row>
    <row r="555" spans="1:13" s="97" customFormat="1" ht="18" customHeight="1">
      <c r="A555" s="123"/>
      <c r="B555" s="123"/>
      <c r="C555" s="123"/>
      <c r="D555" s="123"/>
      <c r="E555" s="124"/>
      <c r="F555" s="124"/>
      <c r="G555" s="124"/>
      <c r="H555" s="124"/>
      <c r="I555" s="124"/>
      <c r="J555" s="193"/>
      <c r="K555" s="257"/>
      <c r="L555" s="257"/>
      <c r="M555" s="120"/>
    </row>
    <row r="556" spans="1:13" s="97" customFormat="1" ht="18" customHeight="1">
      <c r="A556" s="123"/>
      <c r="B556" s="123"/>
      <c r="C556" s="123"/>
      <c r="D556" s="123"/>
      <c r="E556" s="124"/>
      <c r="F556" s="124"/>
      <c r="G556" s="124"/>
      <c r="H556" s="124"/>
      <c r="I556" s="124"/>
      <c r="J556" s="193"/>
      <c r="K556" s="257"/>
      <c r="L556" s="257"/>
      <c r="M556" s="120"/>
    </row>
    <row r="557" spans="1:13" s="97" customFormat="1" ht="18" customHeight="1">
      <c r="A557" s="123"/>
      <c r="B557" s="123"/>
      <c r="C557" s="123"/>
      <c r="D557" s="123"/>
      <c r="E557" s="124"/>
      <c r="F557" s="124"/>
      <c r="G557" s="124"/>
      <c r="H557" s="124"/>
      <c r="I557" s="124"/>
      <c r="J557" s="193"/>
      <c r="K557" s="257"/>
      <c r="L557" s="257"/>
      <c r="M557" s="120"/>
    </row>
    <row r="558" spans="1:13" s="97" customFormat="1" ht="18" customHeight="1">
      <c r="A558" s="123"/>
      <c r="B558" s="123"/>
      <c r="C558" s="123"/>
      <c r="D558" s="123"/>
      <c r="E558" s="124"/>
      <c r="F558" s="124"/>
      <c r="G558" s="124"/>
      <c r="H558" s="124"/>
      <c r="I558" s="124"/>
      <c r="J558" s="193"/>
      <c r="K558" s="257"/>
      <c r="L558" s="257"/>
      <c r="M558" s="120"/>
    </row>
    <row r="559" spans="1:13" s="97" customFormat="1" ht="18" customHeight="1">
      <c r="A559" s="123"/>
      <c r="B559" s="123"/>
      <c r="C559" s="123"/>
      <c r="D559" s="123"/>
      <c r="E559" s="124"/>
      <c r="F559" s="124"/>
      <c r="G559" s="124"/>
      <c r="H559" s="124"/>
      <c r="I559" s="124"/>
      <c r="J559" s="193"/>
      <c r="K559" s="257"/>
      <c r="L559" s="257"/>
      <c r="M559" s="120"/>
    </row>
    <row r="560" spans="1:13" s="97" customFormat="1" ht="18" customHeight="1">
      <c r="A560" s="123"/>
      <c r="B560" s="123"/>
      <c r="C560" s="123"/>
      <c r="D560" s="123"/>
      <c r="E560" s="124"/>
      <c r="F560" s="124"/>
      <c r="G560" s="124"/>
      <c r="H560" s="124"/>
      <c r="I560" s="124"/>
      <c r="J560" s="193"/>
      <c r="K560" s="257"/>
      <c r="L560" s="257"/>
      <c r="M560" s="120"/>
    </row>
    <row r="561" spans="1:13" s="97" customFormat="1" ht="18" customHeight="1">
      <c r="A561" s="123"/>
      <c r="B561" s="123"/>
      <c r="C561" s="123"/>
      <c r="D561" s="123"/>
      <c r="E561" s="124"/>
      <c r="F561" s="124"/>
      <c r="G561" s="124"/>
      <c r="H561" s="124"/>
      <c r="I561" s="124"/>
      <c r="J561" s="193"/>
      <c r="K561" s="257"/>
      <c r="L561" s="257"/>
      <c r="M561" s="120"/>
    </row>
    <row r="562" spans="1:13" s="97" customFormat="1" ht="18" customHeight="1">
      <c r="A562" s="123"/>
      <c r="B562" s="123"/>
      <c r="C562" s="123"/>
      <c r="D562" s="123"/>
      <c r="E562" s="124"/>
      <c r="F562" s="124"/>
      <c r="G562" s="124"/>
      <c r="H562" s="124"/>
      <c r="I562" s="124"/>
      <c r="J562" s="193"/>
      <c r="K562" s="257"/>
      <c r="L562" s="257"/>
      <c r="M562" s="120"/>
    </row>
    <row r="563" spans="1:13" s="97" customFormat="1" ht="18" customHeight="1">
      <c r="A563" s="123"/>
      <c r="B563" s="123"/>
      <c r="C563" s="123"/>
      <c r="D563" s="123"/>
      <c r="E563" s="124"/>
      <c r="F563" s="124"/>
      <c r="G563" s="124"/>
      <c r="H563" s="124"/>
      <c r="I563" s="124"/>
      <c r="J563" s="193"/>
      <c r="K563" s="257"/>
      <c r="L563" s="257"/>
      <c r="M563" s="120"/>
    </row>
    <row r="564" spans="1:13" s="97" customFormat="1" ht="18" customHeight="1">
      <c r="A564" s="123"/>
      <c r="B564" s="123"/>
      <c r="C564" s="123"/>
      <c r="D564" s="123"/>
      <c r="E564" s="124"/>
      <c r="F564" s="124"/>
      <c r="G564" s="124"/>
      <c r="H564" s="124"/>
      <c r="I564" s="124"/>
      <c r="J564" s="193"/>
      <c r="K564" s="257"/>
      <c r="L564" s="257"/>
      <c r="M564" s="120"/>
    </row>
    <row r="565" spans="1:13" s="97" customFormat="1" ht="18" customHeight="1">
      <c r="A565" s="123"/>
      <c r="B565" s="123"/>
      <c r="C565" s="123"/>
      <c r="D565" s="123"/>
      <c r="E565" s="124"/>
      <c r="F565" s="124"/>
      <c r="G565" s="124"/>
      <c r="H565" s="124"/>
      <c r="I565" s="124"/>
      <c r="J565" s="193"/>
      <c r="K565" s="257"/>
      <c r="L565" s="257"/>
      <c r="M565" s="120"/>
    </row>
    <row r="566" spans="1:13" s="97" customFormat="1" ht="18" customHeight="1">
      <c r="A566" s="123"/>
      <c r="B566" s="123"/>
      <c r="C566" s="123"/>
      <c r="D566" s="123"/>
      <c r="E566" s="124"/>
      <c r="F566" s="124"/>
      <c r="G566" s="124"/>
      <c r="H566" s="124"/>
      <c r="I566" s="124"/>
      <c r="J566" s="193"/>
      <c r="K566" s="257"/>
      <c r="L566" s="257"/>
      <c r="M566" s="120"/>
    </row>
    <row r="567" spans="1:13" s="97" customFormat="1" ht="18" customHeight="1">
      <c r="A567" s="123"/>
      <c r="B567" s="123"/>
      <c r="C567" s="123"/>
      <c r="D567" s="123"/>
      <c r="E567" s="124"/>
      <c r="F567" s="124"/>
      <c r="G567" s="124"/>
      <c r="H567" s="124"/>
      <c r="I567" s="124"/>
      <c r="J567" s="193"/>
      <c r="K567" s="257"/>
      <c r="L567" s="257"/>
      <c r="M567" s="120"/>
    </row>
    <row r="568" spans="1:13" s="97" customFormat="1" ht="18" customHeight="1">
      <c r="A568" s="123"/>
      <c r="B568" s="123"/>
      <c r="C568" s="123"/>
      <c r="D568" s="123"/>
      <c r="E568" s="124"/>
      <c r="F568" s="124"/>
      <c r="G568" s="124"/>
      <c r="H568" s="124"/>
      <c r="I568" s="124"/>
      <c r="J568" s="193"/>
      <c r="K568" s="257"/>
      <c r="L568" s="257"/>
      <c r="M568" s="120"/>
    </row>
    <row r="569" spans="1:13" s="97" customFormat="1" ht="18" customHeight="1">
      <c r="A569" s="42"/>
      <c r="B569" s="123"/>
      <c r="C569" s="123"/>
      <c r="D569" s="123"/>
      <c r="E569" s="124"/>
      <c r="F569" s="124"/>
      <c r="G569" s="124"/>
      <c r="H569" s="124"/>
      <c r="I569" s="124"/>
      <c r="J569" s="193"/>
      <c r="K569" s="257"/>
      <c r="L569" s="257"/>
      <c r="M569" s="120"/>
    </row>
    <row r="570" spans="1:13" s="97" customFormat="1" ht="18" customHeight="1">
      <c r="A570" s="50"/>
      <c r="B570" s="123"/>
      <c r="C570" s="123"/>
      <c r="D570" s="123"/>
      <c r="E570" s="124"/>
      <c r="F570" s="124"/>
      <c r="G570" s="124"/>
      <c r="H570" s="124"/>
      <c r="I570" s="124"/>
      <c r="J570" s="193"/>
      <c r="K570" s="257"/>
      <c r="L570" s="257"/>
      <c r="M570" s="120"/>
    </row>
    <row r="571" spans="1:13" s="97" customFormat="1" ht="18" customHeight="1">
      <c r="A571" s="691" t="s">
        <v>1</v>
      </c>
      <c r="B571" s="123"/>
      <c r="C571" s="123"/>
      <c r="D571" s="123"/>
      <c r="E571" s="124"/>
      <c r="F571" s="124"/>
      <c r="G571" s="124"/>
      <c r="H571" s="124"/>
      <c r="I571" s="124"/>
      <c r="J571" s="193"/>
      <c r="K571" s="257"/>
      <c r="L571" s="257"/>
      <c r="M571" s="120"/>
    </row>
    <row r="572" spans="1:13" s="97" customFormat="1" ht="18" customHeight="1">
      <c r="A572" s="691"/>
      <c r="B572" s="123"/>
      <c r="C572" s="123"/>
      <c r="D572" s="123"/>
      <c r="E572" s="124"/>
      <c r="F572" s="124"/>
      <c r="G572" s="124"/>
      <c r="H572" s="124"/>
      <c r="I572" s="124"/>
      <c r="J572" s="193"/>
      <c r="K572" s="257"/>
      <c r="L572" s="257"/>
      <c r="M572" s="120"/>
    </row>
    <row r="573" spans="1:13" s="97" customFormat="1" ht="18" customHeight="1">
      <c r="A573" s="175">
        <v>6</v>
      </c>
      <c r="B573" s="123"/>
      <c r="C573" s="123"/>
      <c r="D573" s="123"/>
      <c r="E573" s="124"/>
      <c r="F573" s="124"/>
      <c r="G573" s="124"/>
      <c r="H573" s="124"/>
      <c r="I573" s="124"/>
      <c r="J573" s="193"/>
      <c r="K573" s="257"/>
      <c r="L573" s="257"/>
      <c r="M573" s="120"/>
    </row>
    <row r="574" spans="1:13" s="97" customFormat="1" ht="18" customHeight="1">
      <c r="A574" s="175"/>
      <c r="B574" s="39" t="s">
        <v>41</v>
      </c>
      <c r="C574" s="39"/>
      <c r="D574" s="39"/>
      <c r="E574" s="40"/>
      <c r="F574" s="40"/>
      <c r="G574" s="40"/>
      <c r="H574" s="40"/>
      <c r="I574" s="40"/>
      <c r="J574" s="41"/>
      <c r="K574" s="41"/>
      <c r="L574" s="39"/>
      <c r="M574" s="120"/>
    </row>
    <row r="575" spans="1:13" s="97" customFormat="1" ht="18" customHeight="1">
      <c r="A575" s="175"/>
      <c r="B575" s="38" t="s">
        <v>71</v>
      </c>
      <c r="C575" s="51"/>
      <c r="D575" s="51"/>
      <c r="E575" s="52"/>
      <c r="F575" s="52"/>
      <c r="G575" s="52"/>
      <c r="H575" s="52"/>
      <c r="I575" s="53"/>
      <c r="J575" s="54"/>
      <c r="K575" s="54"/>
      <c r="L575" s="50"/>
      <c r="M575" s="120"/>
    </row>
    <row r="576" spans="1:13" s="97" customFormat="1" ht="18" customHeight="1">
      <c r="A576" s="175"/>
      <c r="B576" s="692" t="s">
        <v>2</v>
      </c>
      <c r="C576" s="691" t="s">
        <v>3</v>
      </c>
      <c r="D576" s="167" t="s">
        <v>4</v>
      </c>
      <c r="E576" s="694" t="s">
        <v>42</v>
      </c>
      <c r="F576" s="695"/>
      <c r="G576" s="695"/>
      <c r="H576" s="695"/>
      <c r="I576" s="696"/>
      <c r="J576" s="168" t="s">
        <v>35</v>
      </c>
      <c r="K576" s="169" t="s">
        <v>57</v>
      </c>
      <c r="L576" s="169" t="s">
        <v>6</v>
      </c>
      <c r="M576" s="120"/>
    </row>
    <row r="577" spans="1:13" s="42" customFormat="1" ht="18" customHeight="1">
      <c r="A577" s="178"/>
      <c r="B577" s="693"/>
      <c r="C577" s="691"/>
      <c r="D577" s="171" t="s">
        <v>5</v>
      </c>
      <c r="E577" s="172">
        <v>2566</v>
      </c>
      <c r="F577" s="172">
        <v>2567</v>
      </c>
      <c r="G577" s="172">
        <v>2568</v>
      </c>
      <c r="H577" s="172">
        <v>2569</v>
      </c>
      <c r="I577" s="172">
        <v>2570</v>
      </c>
      <c r="J577" s="173" t="s">
        <v>36</v>
      </c>
      <c r="K577" s="174" t="s">
        <v>56</v>
      </c>
      <c r="L577" s="174" t="s">
        <v>7</v>
      </c>
      <c r="M577" s="120"/>
    </row>
    <row r="578" spans="1:13" s="42" customFormat="1" ht="18" customHeight="1">
      <c r="A578" s="182">
        <v>7</v>
      </c>
      <c r="B578" s="79" t="s">
        <v>78</v>
      </c>
      <c r="C578" s="85" t="s">
        <v>10</v>
      </c>
      <c r="D578" s="119" t="s">
        <v>37</v>
      </c>
      <c r="E578" s="176" t="s">
        <v>11</v>
      </c>
      <c r="F578" s="176" t="s">
        <v>11</v>
      </c>
      <c r="G578" s="176" t="s">
        <v>11</v>
      </c>
      <c r="H578" s="176" t="s">
        <v>11</v>
      </c>
      <c r="I578" s="176">
        <v>400000</v>
      </c>
      <c r="J578" s="111" t="s">
        <v>44</v>
      </c>
      <c r="K578" s="88" t="s">
        <v>16</v>
      </c>
      <c r="L578" s="89" t="s">
        <v>43</v>
      </c>
      <c r="M578" s="39"/>
    </row>
    <row r="579" spans="1:13" s="170" customFormat="1" ht="18" customHeight="1">
      <c r="A579" s="184"/>
      <c r="B579" s="79" t="s">
        <v>79</v>
      </c>
      <c r="C579" s="85" t="s">
        <v>15</v>
      </c>
      <c r="D579" s="119"/>
      <c r="E579" s="177"/>
      <c r="F579" s="176"/>
      <c r="G579" s="177"/>
      <c r="H579" s="177"/>
      <c r="I579" s="177"/>
      <c r="J579" s="111" t="s">
        <v>45</v>
      </c>
      <c r="K579" s="88" t="s">
        <v>14</v>
      </c>
      <c r="L579" s="89"/>
      <c r="M579" s="51"/>
    </row>
    <row r="580" spans="1:12" s="170" customFormat="1" ht="18" customHeight="1">
      <c r="A580" s="184"/>
      <c r="B580" s="79" t="s">
        <v>80</v>
      </c>
      <c r="C580" s="85"/>
      <c r="D580" s="119"/>
      <c r="E580" s="177"/>
      <c r="F580" s="176"/>
      <c r="G580" s="177"/>
      <c r="H580" s="177"/>
      <c r="I580" s="177"/>
      <c r="J580" s="111"/>
      <c r="K580" s="88"/>
      <c r="L580" s="89"/>
    </row>
    <row r="581" spans="1:13" s="97" customFormat="1" ht="18" customHeight="1">
      <c r="A581" s="184"/>
      <c r="B581" s="79"/>
      <c r="C581" s="85"/>
      <c r="D581" s="119"/>
      <c r="E581" s="177"/>
      <c r="F581" s="176"/>
      <c r="G581" s="177"/>
      <c r="H581" s="177"/>
      <c r="I581" s="177"/>
      <c r="J581" s="111"/>
      <c r="K581" s="88"/>
      <c r="L581" s="89"/>
      <c r="M581" s="170"/>
    </row>
    <row r="582" spans="1:13" s="97" customFormat="1" ht="18" customHeight="1">
      <c r="A582" s="186"/>
      <c r="B582" s="90"/>
      <c r="C582" s="112"/>
      <c r="D582" s="179"/>
      <c r="E582" s="180"/>
      <c r="F582" s="181"/>
      <c r="G582" s="180"/>
      <c r="H582" s="180"/>
      <c r="I582" s="180"/>
      <c r="J582" s="115"/>
      <c r="K582" s="99"/>
      <c r="L582" s="100"/>
      <c r="M582" s="84"/>
    </row>
    <row r="583" spans="1:13" s="97" customFormat="1" ht="18" customHeight="1">
      <c r="A583" s="368" t="s">
        <v>0</v>
      </c>
      <c r="B583" s="107" t="s">
        <v>86</v>
      </c>
      <c r="C583" s="80" t="s">
        <v>10</v>
      </c>
      <c r="D583" s="183" t="s">
        <v>81</v>
      </c>
      <c r="E583" s="63" t="s">
        <v>11</v>
      </c>
      <c r="F583" s="63" t="s">
        <v>11</v>
      </c>
      <c r="G583" s="63" t="s">
        <v>11</v>
      </c>
      <c r="H583" s="63" t="s">
        <v>11</v>
      </c>
      <c r="I583" s="63">
        <v>200000</v>
      </c>
      <c r="J583" s="109" t="s">
        <v>44</v>
      </c>
      <c r="K583" s="82" t="s">
        <v>9</v>
      </c>
      <c r="L583" s="83" t="s">
        <v>43</v>
      </c>
      <c r="M583" s="84"/>
    </row>
    <row r="584" spans="1:13" s="97" customFormat="1" ht="18" customHeight="1">
      <c r="A584" s="123"/>
      <c r="B584" s="79" t="s">
        <v>82</v>
      </c>
      <c r="C584" s="85" t="s">
        <v>17</v>
      </c>
      <c r="D584" s="117"/>
      <c r="E584" s="86"/>
      <c r="F584" s="87"/>
      <c r="G584" s="86"/>
      <c r="H584" s="87"/>
      <c r="I584" s="86"/>
      <c r="J584" s="111" t="s">
        <v>45</v>
      </c>
      <c r="K584" s="88" t="s">
        <v>14</v>
      </c>
      <c r="L584" s="89"/>
      <c r="M584" s="84"/>
    </row>
    <row r="585" spans="1:13" s="97" customFormat="1" ht="18" customHeight="1">
      <c r="A585" s="123"/>
      <c r="B585" s="79"/>
      <c r="C585" s="85"/>
      <c r="D585" s="117"/>
      <c r="E585" s="86"/>
      <c r="F585" s="87"/>
      <c r="G585" s="86"/>
      <c r="H585" s="87"/>
      <c r="I585" s="86"/>
      <c r="J585" s="185"/>
      <c r="K585" s="88"/>
      <c r="L585" s="89"/>
      <c r="M585" s="84"/>
    </row>
    <row r="586" spans="1:13" s="97" customFormat="1" ht="18" customHeight="1">
      <c r="A586" s="194"/>
      <c r="B586" s="79"/>
      <c r="C586" s="85"/>
      <c r="D586" s="117"/>
      <c r="E586" s="86"/>
      <c r="F586" s="87"/>
      <c r="G586" s="86"/>
      <c r="H586" s="87"/>
      <c r="I586" s="86"/>
      <c r="J586" s="185"/>
      <c r="K586" s="88"/>
      <c r="L586" s="89"/>
      <c r="M586" s="84"/>
    </row>
    <row r="587" spans="1:13" s="97" customFormat="1" ht="18" customHeight="1">
      <c r="A587" s="198"/>
      <c r="B587" s="90"/>
      <c r="C587" s="112"/>
      <c r="D587" s="187"/>
      <c r="E587" s="114"/>
      <c r="F587" s="188"/>
      <c r="G587" s="114"/>
      <c r="H587" s="188"/>
      <c r="I587" s="114"/>
      <c r="J587" s="189"/>
      <c r="K587" s="99"/>
      <c r="L587" s="100"/>
      <c r="M587" s="84"/>
    </row>
    <row r="588" spans="1:13" s="97" customFormat="1" ht="18" customHeight="1">
      <c r="A588" s="691" t="s">
        <v>1</v>
      </c>
      <c r="B588" s="368"/>
      <c r="C588" s="368"/>
      <c r="D588" s="368"/>
      <c r="E588" s="190">
        <f>SUM(E579:E596)</f>
        <v>0</v>
      </c>
      <c r="F588" s="190">
        <f>SUM(F579:F596)</f>
        <v>0</v>
      </c>
      <c r="G588" s="190">
        <f>SUM(G579:G596)</f>
        <v>0</v>
      </c>
      <c r="H588" s="190">
        <f>SUM(H579:H596)</f>
        <v>0</v>
      </c>
      <c r="I588" s="190">
        <f>SUM(I578:I587)</f>
        <v>600000</v>
      </c>
      <c r="J588" s="191"/>
      <c r="K588" s="697">
        <f>SUM(E588:J588)</f>
        <v>3100000</v>
      </c>
      <c r="L588" s="697"/>
      <c r="M588" s="84"/>
    </row>
    <row r="589" spans="1:13" s="97" customFormat="1" ht="18" customHeight="1">
      <c r="A589" s="691"/>
      <c r="B589" s="123"/>
      <c r="C589" s="123"/>
      <c r="D589" s="123"/>
      <c r="E589" s="192"/>
      <c r="F589" s="192"/>
      <c r="G589" s="192"/>
      <c r="H589" s="192"/>
      <c r="I589" s="192"/>
      <c r="J589" s="193"/>
      <c r="K589" s="127"/>
      <c r="L589" s="127"/>
      <c r="M589" s="84"/>
    </row>
    <row r="590" spans="1:13" s="97" customFormat="1" ht="18" customHeight="1">
      <c r="A590" s="204">
        <v>14</v>
      </c>
      <c r="B590" s="123"/>
      <c r="C590" s="123"/>
      <c r="D590" s="123"/>
      <c r="E590" s="192"/>
      <c r="F590" s="192"/>
      <c r="G590" s="192"/>
      <c r="H590" s="192"/>
      <c r="I590" s="192"/>
      <c r="J590" s="193"/>
      <c r="K590" s="127"/>
      <c r="L590" s="127"/>
      <c r="M590" s="84"/>
    </row>
    <row r="591" spans="1:13" s="97" customFormat="1" ht="18" customHeight="1">
      <c r="A591" s="175"/>
      <c r="B591" s="195" t="s">
        <v>41</v>
      </c>
      <c r="C591" s="195"/>
      <c r="D591" s="195"/>
      <c r="E591" s="196"/>
      <c r="F591" s="196"/>
      <c r="G591" s="196"/>
      <c r="H591" s="196"/>
      <c r="I591" s="196"/>
      <c r="J591" s="197"/>
      <c r="K591" s="197"/>
      <c r="L591" s="195"/>
      <c r="M591" s="84"/>
    </row>
    <row r="592" spans="1:13" s="97" customFormat="1" ht="18" customHeight="1">
      <c r="A592" s="178"/>
      <c r="B592" s="199" t="s">
        <v>71</v>
      </c>
      <c r="C592" s="200"/>
      <c r="D592" s="200"/>
      <c r="E592" s="201"/>
      <c r="F592" s="201"/>
      <c r="G592" s="201"/>
      <c r="H592" s="201"/>
      <c r="I592" s="202"/>
      <c r="J592" s="203"/>
      <c r="K592" s="203"/>
      <c r="L592" s="198"/>
      <c r="M592" s="120"/>
    </row>
    <row r="593" spans="1:13" s="97" customFormat="1" ht="18" customHeight="1">
      <c r="A593" s="204">
        <v>15</v>
      </c>
      <c r="B593" s="692" t="s">
        <v>2</v>
      </c>
      <c r="C593" s="691" t="s">
        <v>3</v>
      </c>
      <c r="D593" s="167" t="s">
        <v>4</v>
      </c>
      <c r="E593" s="694" t="s">
        <v>42</v>
      </c>
      <c r="F593" s="695"/>
      <c r="G593" s="695"/>
      <c r="H593" s="695"/>
      <c r="I593" s="696"/>
      <c r="J593" s="168" t="s">
        <v>35</v>
      </c>
      <c r="K593" s="169" t="s">
        <v>57</v>
      </c>
      <c r="L593" s="169" t="s">
        <v>6</v>
      </c>
      <c r="M593" s="120"/>
    </row>
    <row r="594" spans="1:13" s="194" customFormat="1" ht="18" customHeight="1">
      <c r="A594" s="175"/>
      <c r="B594" s="693"/>
      <c r="C594" s="691"/>
      <c r="D594" s="171" t="s">
        <v>5</v>
      </c>
      <c r="E594" s="172">
        <v>2566</v>
      </c>
      <c r="F594" s="172">
        <v>2567</v>
      </c>
      <c r="G594" s="172">
        <v>2568</v>
      </c>
      <c r="H594" s="172">
        <v>2569</v>
      </c>
      <c r="I594" s="172">
        <v>2570</v>
      </c>
      <c r="J594" s="173" t="s">
        <v>36</v>
      </c>
      <c r="K594" s="174" t="s">
        <v>56</v>
      </c>
      <c r="L594" s="174" t="s">
        <v>7</v>
      </c>
      <c r="M594" s="120"/>
    </row>
    <row r="595" spans="1:13" s="194" customFormat="1" ht="18" customHeight="1">
      <c r="A595" s="178"/>
      <c r="B595" s="205" t="s">
        <v>87</v>
      </c>
      <c r="C595" s="206" t="s">
        <v>66</v>
      </c>
      <c r="D595" s="183" t="s">
        <v>67</v>
      </c>
      <c r="E595" s="63" t="s">
        <v>11</v>
      </c>
      <c r="F595" s="63" t="s">
        <v>11</v>
      </c>
      <c r="G595" s="63" t="s">
        <v>11</v>
      </c>
      <c r="H595" s="63" t="s">
        <v>11</v>
      </c>
      <c r="I595" s="63">
        <v>300000</v>
      </c>
      <c r="J595" s="207" t="s">
        <v>54</v>
      </c>
      <c r="K595" s="208" t="s">
        <v>68</v>
      </c>
      <c r="L595" s="209" t="s">
        <v>43</v>
      </c>
      <c r="M595" s="195"/>
    </row>
    <row r="596" spans="1:13" s="170" customFormat="1" ht="18" customHeight="1">
      <c r="A596" s="204">
        <v>16</v>
      </c>
      <c r="B596" s="210" t="s">
        <v>88</v>
      </c>
      <c r="C596" s="211" t="s">
        <v>65</v>
      </c>
      <c r="D596" s="212"/>
      <c r="E596" s="176"/>
      <c r="F596" s="213"/>
      <c r="G596" s="213"/>
      <c r="H596" s="213"/>
      <c r="I596" s="176"/>
      <c r="J596" s="214" t="s">
        <v>52</v>
      </c>
      <c r="K596" s="215" t="s">
        <v>89</v>
      </c>
      <c r="L596" s="216"/>
      <c r="M596" s="200"/>
    </row>
    <row r="597" spans="1:12" s="170" customFormat="1" ht="18" customHeight="1">
      <c r="A597" s="178"/>
      <c r="B597" s="217"/>
      <c r="C597" s="218"/>
      <c r="D597" s="219"/>
      <c r="E597" s="181"/>
      <c r="F597" s="220"/>
      <c r="G597" s="220"/>
      <c r="H597" s="220"/>
      <c r="I597" s="181"/>
      <c r="J597" s="221" t="s">
        <v>69</v>
      </c>
      <c r="K597" s="222" t="s">
        <v>33</v>
      </c>
      <c r="L597" s="223"/>
    </row>
    <row r="598" spans="1:13" s="84" customFormat="1" ht="18" customHeight="1">
      <c r="A598" s="204">
        <v>17</v>
      </c>
      <c r="B598" s="107" t="s">
        <v>61</v>
      </c>
      <c r="C598" s="80" t="s">
        <v>10</v>
      </c>
      <c r="D598" s="83" t="s">
        <v>90</v>
      </c>
      <c r="E598" s="63" t="s">
        <v>11</v>
      </c>
      <c r="F598" s="63" t="s">
        <v>11</v>
      </c>
      <c r="G598" s="63" t="s">
        <v>11</v>
      </c>
      <c r="H598" s="63" t="s">
        <v>11</v>
      </c>
      <c r="I598" s="224">
        <v>300000</v>
      </c>
      <c r="J598" s="109" t="s">
        <v>44</v>
      </c>
      <c r="K598" s="225" t="s">
        <v>9</v>
      </c>
      <c r="L598" s="183" t="s">
        <v>43</v>
      </c>
      <c r="M598" s="170"/>
    </row>
    <row r="599" spans="1:12" s="84" customFormat="1" ht="18" customHeight="1">
      <c r="A599" s="175"/>
      <c r="B599" s="79" t="s">
        <v>91</v>
      </c>
      <c r="C599" s="85" t="s">
        <v>17</v>
      </c>
      <c r="D599" s="89"/>
      <c r="E599" s="226"/>
      <c r="F599" s="226"/>
      <c r="G599" s="226"/>
      <c r="H599" s="226"/>
      <c r="I599" s="226"/>
      <c r="J599" s="111" t="s">
        <v>45</v>
      </c>
      <c r="K599" s="227" t="s">
        <v>14</v>
      </c>
      <c r="L599" s="212"/>
    </row>
    <row r="600" spans="1:12" s="84" customFormat="1" ht="18" customHeight="1">
      <c r="A600" s="175"/>
      <c r="B600" s="90"/>
      <c r="C600" s="112"/>
      <c r="D600" s="100"/>
      <c r="E600" s="228"/>
      <c r="F600" s="228"/>
      <c r="G600" s="114"/>
      <c r="H600" s="114"/>
      <c r="I600" s="228"/>
      <c r="J600" s="115"/>
      <c r="K600" s="229"/>
      <c r="L600" s="219"/>
    </row>
    <row r="601" spans="1:12" s="84" customFormat="1" ht="18" customHeight="1">
      <c r="A601" s="178"/>
      <c r="B601" s="107" t="s">
        <v>58</v>
      </c>
      <c r="C601" s="80" t="s">
        <v>10</v>
      </c>
      <c r="D601" s="230" t="s">
        <v>37</v>
      </c>
      <c r="E601" s="63" t="s">
        <v>11</v>
      </c>
      <c r="F601" s="63" t="s">
        <v>11</v>
      </c>
      <c r="G601" s="63" t="s">
        <v>11</v>
      </c>
      <c r="H601" s="63" t="s">
        <v>11</v>
      </c>
      <c r="I601" s="63">
        <v>400000</v>
      </c>
      <c r="J601" s="109" t="s">
        <v>44</v>
      </c>
      <c r="K601" s="82" t="s">
        <v>16</v>
      </c>
      <c r="L601" s="83" t="s">
        <v>43</v>
      </c>
    </row>
    <row r="602" spans="1:12" s="84" customFormat="1" ht="18" customHeight="1">
      <c r="A602" s="204">
        <v>18</v>
      </c>
      <c r="B602" s="90" t="s">
        <v>64</v>
      </c>
      <c r="C602" s="112" t="s">
        <v>15</v>
      </c>
      <c r="D602" s="179"/>
      <c r="E602" s="180"/>
      <c r="F602" s="181"/>
      <c r="G602" s="180"/>
      <c r="H602" s="180"/>
      <c r="I602" s="180"/>
      <c r="J602" s="115" t="s">
        <v>45</v>
      </c>
      <c r="K602" s="99" t="s">
        <v>14</v>
      </c>
      <c r="L602" s="100"/>
    </row>
    <row r="603" spans="1:12" s="84" customFormat="1" ht="18" customHeight="1">
      <c r="A603" s="175"/>
      <c r="B603" s="107" t="s">
        <v>21</v>
      </c>
      <c r="C603" s="80" t="s">
        <v>22</v>
      </c>
      <c r="D603" s="230" t="s">
        <v>28</v>
      </c>
      <c r="E603" s="63" t="s">
        <v>11</v>
      </c>
      <c r="F603" s="63" t="s">
        <v>11</v>
      </c>
      <c r="G603" s="63" t="s">
        <v>11</v>
      </c>
      <c r="H603" s="63" t="s">
        <v>11</v>
      </c>
      <c r="I603" s="231">
        <v>500000</v>
      </c>
      <c r="J603" s="232" t="s">
        <v>48</v>
      </c>
      <c r="K603" s="233" t="s">
        <v>25</v>
      </c>
      <c r="L603" s="183" t="s">
        <v>43</v>
      </c>
    </row>
    <row r="604" spans="1:13" s="97" customFormat="1" ht="18" customHeight="1">
      <c r="A604" s="178"/>
      <c r="B604" s="79" t="s">
        <v>92</v>
      </c>
      <c r="C604" s="85" t="s">
        <v>23</v>
      </c>
      <c r="D604" s="119"/>
      <c r="E604" s="177"/>
      <c r="F604" s="176"/>
      <c r="G604" s="177"/>
      <c r="H604" s="177"/>
      <c r="I604" s="177"/>
      <c r="J604" s="234" t="s">
        <v>49</v>
      </c>
      <c r="K604" s="98" t="s">
        <v>26</v>
      </c>
      <c r="L604" s="212"/>
      <c r="M604" s="84"/>
    </row>
    <row r="605" spans="1:13" s="97" customFormat="1" ht="18" customHeight="1">
      <c r="A605" s="204">
        <v>19</v>
      </c>
      <c r="B605" s="79" t="s">
        <v>63</v>
      </c>
      <c r="C605" s="85" t="s">
        <v>24</v>
      </c>
      <c r="D605" s="119"/>
      <c r="E605" s="177"/>
      <c r="F605" s="176"/>
      <c r="G605" s="177"/>
      <c r="H605" s="177"/>
      <c r="I605" s="177"/>
      <c r="J605" s="111" t="s">
        <v>50</v>
      </c>
      <c r="K605" s="98" t="s">
        <v>27</v>
      </c>
      <c r="L605" s="212"/>
      <c r="M605" s="84"/>
    </row>
    <row r="606" spans="1:13" s="97" customFormat="1" ht="18" customHeight="1">
      <c r="A606" s="175"/>
      <c r="B606" s="90"/>
      <c r="C606" s="112"/>
      <c r="D606" s="187"/>
      <c r="E606" s="228"/>
      <c r="F606" s="114"/>
      <c r="G606" s="228"/>
      <c r="H606" s="228"/>
      <c r="I606" s="228"/>
      <c r="J606" s="235"/>
      <c r="K606" s="236"/>
      <c r="L606" s="219"/>
      <c r="M606" s="84"/>
    </row>
    <row r="607" spans="1:13" s="97" customFormat="1" ht="18" customHeight="1">
      <c r="A607" s="178"/>
      <c r="B607" s="107" t="s">
        <v>21</v>
      </c>
      <c r="C607" s="80" t="s">
        <v>22</v>
      </c>
      <c r="D607" s="230" t="s">
        <v>28</v>
      </c>
      <c r="E607" s="63" t="s">
        <v>11</v>
      </c>
      <c r="F607" s="63" t="s">
        <v>11</v>
      </c>
      <c r="G607" s="63" t="s">
        <v>11</v>
      </c>
      <c r="H607" s="63" t="s">
        <v>11</v>
      </c>
      <c r="I607" s="63">
        <v>500000</v>
      </c>
      <c r="J607" s="232" t="s">
        <v>48</v>
      </c>
      <c r="K607" s="80" t="s">
        <v>25</v>
      </c>
      <c r="L607" s="83" t="s">
        <v>43</v>
      </c>
      <c r="M607" s="84"/>
    </row>
    <row r="608" spans="1:13" s="97" customFormat="1" ht="18" customHeight="1">
      <c r="A608" s="182">
        <v>20</v>
      </c>
      <c r="B608" s="79" t="s">
        <v>94</v>
      </c>
      <c r="C608" s="85" t="s">
        <v>23</v>
      </c>
      <c r="D608" s="119"/>
      <c r="E608" s="177"/>
      <c r="F608" s="176"/>
      <c r="G608" s="177"/>
      <c r="H608" s="177"/>
      <c r="I608" s="177"/>
      <c r="J608" s="237" t="s">
        <v>49</v>
      </c>
      <c r="K608" s="85" t="s">
        <v>26</v>
      </c>
      <c r="L608" s="89"/>
      <c r="M608" s="84"/>
    </row>
    <row r="609" spans="1:13" s="97" customFormat="1" ht="18" customHeight="1">
      <c r="A609" s="184"/>
      <c r="B609" s="90"/>
      <c r="C609" s="85" t="s">
        <v>24</v>
      </c>
      <c r="D609" s="187"/>
      <c r="E609" s="228"/>
      <c r="F609" s="114"/>
      <c r="G609" s="228"/>
      <c r="H609" s="228"/>
      <c r="I609" s="228"/>
      <c r="J609" s="238" t="s">
        <v>50</v>
      </c>
      <c r="K609" s="85" t="s">
        <v>27</v>
      </c>
      <c r="L609" s="89"/>
      <c r="M609" s="84"/>
    </row>
    <row r="610" spans="1:13" s="97" customFormat="1" ht="18" customHeight="1">
      <c r="A610" s="186"/>
      <c r="B610" s="107" t="s">
        <v>95</v>
      </c>
      <c r="C610" s="80" t="s">
        <v>22</v>
      </c>
      <c r="D610" s="230" t="s">
        <v>28</v>
      </c>
      <c r="E610" s="63" t="s">
        <v>11</v>
      </c>
      <c r="F610" s="63" t="s">
        <v>11</v>
      </c>
      <c r="G610" s="63" t="s">
        <v>11</v>
      </c>
      <c r="H610" s="63" t="s">
        <v>11</v>
      </c>
      <c r="I610" s="63">
        <v>200000</v>
      </c>
      <c r="J610" s="232" t="s">
        <v>48</v>
      </c>
      <c r="K610" s="80" t="s">
        <v>25</v>
      </c>
      <c r="L610" s="83" t="s">
        <v>43</v>
      </c>
      <c r="M610" s="84"/>
    </row>
    <row r="611" spans="1:13" s="97" customFormat="1" ht="18" customHeight="1">
      <c r="A611" s="368" t="s">
        <v>0</v>
      </c>
      <c r="B611" s="79" t="s">
        <v>96</v>
      </c>
      <c r="C611" s="85" t="s">
        <v>23</v>
      </c>
      <c r="D611" s="119"/>
      <c r="E611" s="177"/>
      <c r="F611" s="176"/>
      <c r="G611" s="176"/>
      <c r="H611" s="177"/>
      <c r="I611" s="177"/>
      <c r="J611" s="237" t="s">
        <v>49</v>
      </c>
      <c r="K611" s="85" t="s">
        <v>26</v>
      </c>
      <c r="L611" s="89"/>
      <c r="M611" s="84"/>
    </row>
    <row r="612" spans="1:13" s="97" customFormat="1" ht="18" customHeight="1">
      <c r="A612" s="123"/>
      <c r="B612" s="90"/>
      <c r="C612" s="112" t="s">
        <v>24</v>
      </c>
      <c r="D612" s="187"/>
      <c r="E612" s="228"/>
      <c r="F612" s="114"/>
      <c r="G612" s="114"/>
      <c r="H612" s="228"/>
      <c r="I612" s="228"/>
      <c r="J612" s="239" t="s">
        <v>50</v>
      </c>
      <c r="K612" s="112" t="s">
        <v>27</v>
      </c>
      <c r="L612" s="100"/>
      <c r="M612" s="84"/>
    </row>
    <row r="613" spans="1:13" s="97" customFormat="1" ht="18" customHeight="1">
      <c r="A613" s="123"/>
      <c r="B613" s="107" t="s">
        <v>99</v>
      </c>
      <c r="C613" s="80" t="s">
        <v>10</v>
      </c>
      <c r="D613" s="108" t="s">
        <v>32</v>
      </c>
      <c r="E613" s="63" t="s">
        <v>11</v>
      </c>
      <c r="F613" s="63" t="s">
        <v>11</v>
      </c>
      <c r="G613" s="63" t="s">
        <v>11</v>
      </c>
      <c r="H613" s="63" t="s">
        <v>11</v>
      </c>
      <c r="I613" s="81">
        <v>500000</v>
      </c>
      <c r="J613" s="109" t="s">
        <v>44</v>
      </c>
      <c r="K613" s="82" t="s">
        <v>8</v>
      </c>
      <c r="L613" s="83" t="s">
        <v>43</v>
      </c>
      <c r="M613" s="84"/>
    </row>
    <row r="614" spans="1:13" s="97" customFormat="1" ht="18" customHeight="1">
      <c r="A614" s="123"/>
      <c r="B614" s="79" t="s">
        <v>98</v>
      </c>
      <c r="C614" s="85" t="s">
        <v>13</v>
      </c>
      <c r="D614" s="110"/>
      <c r="E614" s="86"/>
      <c r="F614" s="86"/>
      <c r="G614" s="86"/>
      <c r="H614" s="86"/>
      <c r="I614" s="86"/>
      <c r="J614" s="111" t="s">
        <v>45</v>
      </c>
      <c r="K614" s="88" t="s">
        <v>16</v>
      </c>
      <c r="L614" s="89"/>
      <c r="M614" s="84"/>
    </row>
    <row r="615" spans="1:13" s="97" customFormat="1" ht="18" customHeight="1">
      <c r="A615" s="194"/>
      <c r="B615" s="90" t="s">
        <v>97</v>
      </c>
      <c r="C615" s="112"/>
      <c r="D615" s="113"/>
      <c r="E615" s="114"/>
      <c r="F615" s="114"/>
      <c r="G615" s="114"/>
      <c r="H615" s="114"/>
      <c r="I615" s="114"/>
      <c r="J615" s="115"/>
      <c r="K615" s="99"/>
      <c r="L615" s="100"/>
      <c r="M615" s="84"/>
    </row>
    <row r="616" spans="1:13" s="110" customFormat="1" ht="18" customHeight="1">
      <c r="A616" s="198"/>
      <c r="B616" s="368"/>
      <c r="C616" s="368"/>
      <c r="D616" s="368"/>
      <c r="E616" s="190">
        <f>SUM(E600:E625)</f>
        <v>0</v>
      </c>
      <c r="F616" s="190">
        <f>SUM(F600:F625)</f>
        <v>0</v>
      </c>
      <c r="G616" s="190">
        <f>SUM(G600:G625)</f>
        <v>0</v>
      </c>
      <c r="H616" s="190">
        <f>SUM(H600:H625)</f>
        <v>0</v>
      </c>
      <c r="I616" s="190">
        <f>SUM(I595:I613)</f>
        <v>2700000</v>
      </c>
      <c r="J616" s="191"/>
      <c r="K616" s="697">
        <f>SUM(E616:J616)</f>
        <v>2900000</v>
      </c>
      <c r="L616" s="697"/>
      <c r="M616" s="84"/>
    </row>
    <row r="617" spans="1:13" s="110" customFormat="1" ht="18" customHeight="1">
      <c r="A617" s="691" t="s">
        <v>1</v>
      </c>
      <c r="B617" s="123"/>
      <c r="C617" s="123"/>
      <c r="D617" s="123"/>
      <c r="E617" s="192"/>
      <c r="F617" s="192"/>
      <c r="G617" s="192"/>
      <c r="H617" s="192"/>
      <c r="I617" s="192"/>
      <c r="J617" s="193"/>
      <c r="K617" s="127"/>
      <c r="L617" s="127"/>
      <c r="M617" s="84"/>
    </row>
    <row r="618" spans="1:13" s="110" customFormat="1" ht="18" customHeight="1">
      <c r="A618" s="691"/>
      <c r="B618" s="123"/>
      <c r="C618" s="123"/>
      <c r="D618" s="123"/>
      <c r="E618" s="192"/>
      <c r="F618" s="192"/>
      <c r="G618" s="192"/>
      <c r="H618" s="192"/>
      <c r="I618" s="192"/>
      <c r="J618" s="193"/>
      <c r="K618" s="127"/>
      <c r="L618" s="127"/>
      <c r="M618" s="84"/>
    </row>
    <row r="619" spans="1:13" s="97" customFormat="1" ht="18" customHeight="1">
      <c r="A619" s="182">
        <v>21</v>
      </c>
      <c r="B619" s="123"/>
      <c r="C619" s="123"/>
      <c r="D619" s="123"/>
      <c r="E619" s="192"/>
      <c r="F619" s="192"/>
      <c r="G619" s="192"/>
      <c r="H619" s="192"/>
      <c r="I619" s="192"/>
      <c r="J619" s="193"/>
      <c r="K619" s="127"/>
      <c r="L619" s="127"/>
      <c r="M619" s="84"/>
    </row>
    <row r="620" spans="1:13" s="97" customFormat="1" ht="18" customHeight="1">
      <c r="A620" s="184"/>
      <c r="B620" s="195" t="s">
        <v>41</v>
      </c>
      <c r="C620" s="195"/>
      <c r="D620" s="195"/>
      <c r="E620" s="196"/>
      <c r="F620" s="196"/>
      <c r="G620" s="196"/>
      <c r="H620" s="196"/>
      <c r="I620" s="196"/>
      <c r="J620" s="197"/>
      <c r="K620" s="197"/>
      <c r="L620" s="195"/>
      <c r="M620" s="120"/>
    </row>
    <row r="621" spans="1:13" s="97" customFormat="1" ht="18" customHeight="1">
      <c r="A621" s="182">
        <v>22</v>
      </c>
      <c r="B621" s="199" t="s">
        <v>71</v>
      </c>
      <c r="C621" s="200"/>
      <c r="D621" s="200"/>
      <c r="E621" s="201"/>
      <c r="F621" s="201"/>
      <c r="G621" s="201"/>
      <c r="H621" s="201"/>
      <c r="I621" s="202"/>
      <c r="J621" s="203"/>
      <c r="K621" s="203"/>
      <c r="L621" s="198"/>
      <c r="M621" s="120"/>
    </row>
    <row r="622" spans="1:13" s="97" customFormat="1" ht="18" customHeight="1">
      <c r="A622" s="184"/>
      <c r="B622" s="692" t="s">
        <v>2</v>
      </c>
      <c r="C622" s="691" t="s">
        <v>3</v>
      </c>
      <c r="D622" s="167" t="s">
        <v>4</v>
      </c>
      <c r="E622" s="694" t="s">
        <v>42</v>
      </c>
      <c r="F622" s="695"/>
      <c r="G622" s="695"/>
      <c r="H622" s="695"/>
      <c r="I622" s="696"/>
      <c r="J622" s="168" t="s">
        <v>35</v>
      </c>
      <c r="K622" s="169" t="s">
        <v>57</v>
      </c>
      <c r="L622" s="169" t="s">
        <v>6</v>
      </c>
      <c r="M622" s="120"/>
    </row>
    <row r="623" spans="1:13" s="194" customFormat="1" ht="18" customHeight="1">
      <c r="A623" s="186"/>
      <c r="B623" s="693"/>
      <c r="C623" s="691"/>
      <c r="D623" s="171" t="s">
        <v>5</v>
      </c>
      <c r="E623" s="172">
        <v>2566</v>
      </c>
      <c r="F623" s="172">
        <v>2567</v>
      </c>
      <c r="G623" s="172">
        <v>2568</v>
      </c>
      <c r="H623" s="172">
        <v>2569</v>
      </c>
      <c r="I623" s="172">
        <v>2570</v>
      </c>
      <c r="J623" s="173" t="s">
        <v>36</v>
      </c>
      <c r="K623" s="174" t="s">
        <v>56</v>
      </c>
      <c r="L623" s="174" t="s">
        <v>7</v>
      </c>
      <c r="M623" s="120"/>
    </row>
    <row r="624" spans="1:13" s="194" customFormat="1" ht="18" customHeight="1">
      <c r="A624" s="182">
        <v>23</v>
      </c>
      <c r="B624" s="107" t="s">
        <v>99</v>
      </c>
      <c r="C624" s="80" t="s">
        <v>10</v>
      </c>
      <c r="D624" s="108" t="s">
        <v>32</v>
      </c>
      <c r="E624" s="63" t="s">
        <v>11</v>
      </c>
      <c r="F624" s="63" t="s">
        <v>11</v>
      </c>
      <c r="G624" s="63" t="s">
        <v>11</v>
      </c>
      <c r="H624" s="63" t="s">
        <v>11</v>
      </c>
      <c r="I624" s="81">
        <v>500000</v>
      </c>
      <c r="J624" s="109" t="s">
        <v>44</v>
      </c>
      <c r="K624" s="82" t="s">
        <v>8</v>
      </c>
      <c r="L624" s="83" t="s">
        <v>43</v>
      </c>
      <c r="M624" s="195"/>
    </row>
    <row r="625" spans="1:13" s="170" customFormat="1" ht="18" customHeight="1">
      <c r="A625" s="184"/>
      <c r="B625" s="79" t="s">
        <v>107</v>
      </c>
      <c r="C625" s="85" t="s">
        <v>13</v>
      </c>
      <c r="D625" s="110"/>
      <c r="E625" s="86"/>
      <c r="F625" s="86"/>
      <c r="G625" s="86"/>
      <c r="H625" s="86"/>
      <c r="I625" s="86"/>
      <c r="J625" s="111" t="s">
        <v>45</v>
      </c>
      <c r="K625" s="88" t="s">
        <v>16</v>
      </c>
      <c r="L625" s="89"/>
      <c r="M625" s="200"/>
    </row>
    <row r="626" spans="1:12" s="170" customFormat="1" ht="18" customHeight="1">
      <c r="A626" s="184"/>
      <c r="B626" s="107" t="s">
        <v>99</v>
      </c>
      <c r="C626" s="80" t="s">
        <v>10</v>
      </c>
      <c r="D626" s="108" t="s">
        <v>32</v>
      </c>
      <c r="E626" s="63" t="s">
        <v>11</v>
      </c>
      <c r="F626" s="63" t="s">
        <v>11</v>
      </c>
      <c r="G626" s="63" t="s">
        <v>11</v>
      </c>
      <c r="H626" s="63" t="s">
        <v>11</v>
      </c>
      <c r="I626" s="81">
        <v>500000</v>
      </c>
      <c r="J626" s="109" t="s">
        <v>44</v>
      </c>
      <c r="K626" s="82" t="s">
        <v>8</v>
      </c>
      <c r="L626" s="83" t="s">
        <v>43</v>
      </c>
    </row>
    <row r="627" spans="1:13" s="110" customFormat="1" ht="18" customHeight="1">
      <c r="A627" s="204">
        <v>24</v>
      </c>
      <c r="B627" s="79" t="s">
        <v>100</v>
      </c>
      <c r="C627" s="85" t="s">
        <v>13</v>
      </c>
      <c r="E627" s="86"/>
      <c r="F627" s="86"/>
      <c r="G627" s="86"/>
      <c r="H627" s="86"/>
      <c r="I627" s="86"/>
      <c r="J627" s="111" t="s">
        <v>45</v>
      </c>
      <c r="K627" s="88" t="s">
        <v>16</v>
      </c>
      <c r="L627" s="89"/>
      <c r="M627" s="170"/>
    </row>
    <row r="628" spans="1:13" s="110" customFormat="1" ht="18" customHeight="1">
      <c r="A628" s="175"/>
      <c r="B628" s="90" t="s">
        <v>101</v>
      </c>
      <c r="C628" s="112"/>
      <c r="D628" s="113"/>
      <c r="E628" s="114"/>
      <c r="F628" s="114"/>
      <c r="G628" s="114"/>
      <c r="H628" s="114"/>
      <c r="I628" s="114"/>
      <c r="J628" s="115"/>
      <c r="K628" s="99"/>
      <c r="L628" s="100"/>
      <c r="M628" s="84"/>
    </row>
    <row r="629" spans="1:13" s="110" customFormat="1" ht="18" customHeight="1">
      <c r="A629" s="178"/>
      <c r="B629" s="240" t="s">
        <v>103</v>
      </c>
      <c r="C629" s="233" t="s">
        <v>10</v>
      </c>
      <c r="D629" s="183" t="s">
        <v>102</v>
      </c>
      <c r="E629" s="63" t="s">
        <v>11</v>
      </c>
      <c r="F629" s="63" t="s">
        <v>11</v>
      </c>
      <c r="G629" s="63" t="s">
        <v>11</v>
      </c>
      <c r="H629" s="63" t="s">
        <v>11</v>
      </c>
      <c r="I629" s="241">
        <v>100000</v>
      </c>
      <c r="J629" s="109" t="s">
        <v>44</v>
      </c>
      <c r="K629" s="82" t="s">
        <v>9</v>
      </c>
      <c r="L629" s="183" t="s">
        <v>43</v>
      </c>
      <c r="M629" s="84"/>
    </row>
    <row r="630" spans="1:13" s="110" customFormat="1" ht="18" customHeight="1">
      <c r="A630" s="204">
        <v>25</v>
      </c>
      <c r="B630" s="242" t="s">
        <v>104</v>
      </c>
      <c r="C630" s="98" t="s">
        <v>17</v>
      </c>
      <c r="D630" s="243"/>
      <c r="E630" s="87"/>
      <c r="F630" s="86"/>
      <c r="G630" s="87"/>
      <c r="H630" s="86"/>
      <c r="I630" s="87"/>
      <c r="J630" s="111" t="s">
        <v>45</v>
      </c>
      <c r="K630" s="88" t="s">
        <v>14</v>
      </c>
      <c r="L630" s="212"/>
      <c r="M630" s="84"/>
    </row>
    <row r="631" spans="1:13" s="110" customFormat="1" ht="18" customHeight="1">
      <c r="A631" s="175"/>
      <c r="B631" s="210" t="s">
        <v>105</v>
      </c>
      <c r="C631" s="98"/>
      <c r="D631" s="212"/>
      <c r="E631" s="87"/>
      <c r="F631" s="86"/>
      <c r="G631" s="87"/>
      <c r="H631" s="86"/>
      <c r="I631" s="87"/>
      <c r="J631" s="111"/>
      <c r="K631" s="88"/>
      <c r="L631" s="212"/>
      <c r="M631" s="84"/>
    </row>
    <row r="632" spans="1:13" s="97" customFormat="1" ht="18" customHeight="1">
      <c r="A632" s="178"/>
      <c r="B632" s="240" t="s">
        <v>126</v>
      </c>
      <c r="C632" s="233" t="s">
        <v>10</v>
      </c>
      <c r="D632" s="183" t="s">
        <v>34</v>
      </c>
      <c r="E632" s="241"/>
      <c r="F632" s="63" t="s">
        <v>11</v>
      </c>
      <c r="G632" s="63" t="s">
        <v>11</v>
      </c>
      <c r="H632" s="63" t="s">
        <v>11</v>
      </c>
      <c r="I632" s="244">
        <v>500000</v>
      </c>
      <c r="J632" s="245" t="s">
        <v>44</v>
      </c>
      <c r="K632" s="82" t="s">
        <v>16</v>
      </c>
      <c r="L632" s="83" t="s">
        <v>43</v>
      </c>
      <c r="M632" s="84"/>
    </row>
    <row r="633" spans="1:13" s="97" customFormat="1" ht="18" customHeight="1">
      <c r="A633" s="204">
        <v>26</v>
      </c>
      <c r="B633" s="242" t="s">
        <v>159</v>
      </c>
      <c r="C633" s="98" t="s">
        <v>15</v>
      </c>
      <c r="D633" s="212"/>
      <c r="E633" s="246"/>
      <c r="F633" s="176"/>
      <c r="G633" s="246"/>
      <c r="H633" s="176"/>
      <c r="I633" s="213"/>
      <c r="J633" s="238" t="s">
        <v>45</v>
      </c>
      <c r="K633" s="88" t="s">
        <v>14</v>
      </c>
      <c r="L633" s="89"/>
      <c r="M633" s="84"/>
    </row>
    <row r="634" spans="1:12" s="84" customFormat="1" ht="18" customHeight="1">
      <c r="A634" s="175"/>
      <c r="B634" s="247" t="s">
        <v>106</v>
      </c>
      <c r="C634" s="248"/>
      <c r="D634" s="219"/>
      <c r="E634" s="249"/>
      <c r="F634" s="181"/>
      <c r="G634" s="249"/>
      <c r="H634" s="181"/>
      <c r="I634" s="220"/>
      <c r="J634" s="239"/>
      <c r="K634" s="99"/>
      <c r="L634" s="100"/>
    </row>
    <row r="635" spans="1:13" s="97" customFormat="1" ht="18" customHeight="1">
      <c r="A635" s="178"/>
      <c r="B635" s="240" t="s">
        <v>126</v>
      </c>
      <c r="C635" s="233" t="s">
        <v>10</v>
      </c>
      <c r="D635" s="183" t="s">
        <v>34</v>
      </c>
      <c r="E635" s="241"/>
      <c r="F635" s="63" t="s">
        <v>11</v>
      </c>
      <c r="G635" s="63" t="s">
        <v>11</v>
      </c>
      <c r="H635" s="63" t="s">
        <v>11</v>
      </c>
      <c r="I635" s="244">
        <v>500000</v>
      </c>
      <c r="J635" s="245" t="s">
        <v>44</v>
      </c>
      <c r="K635" s="82" t="s">
        <v>16</v>
      </c>
      <c r="L635" s="83" t="s">
        <v>43</v>
      </c>
      <c r="M635" s="84"/>
    </row>
    <row r="636" spans="1:13" s="97" customFormat="1" ht="18" customHeight="1">
      <c r="A636" s="204">
        <v>27</v>
      </c>
      <c r="B636" s="242" t="s">
        <v>160</v>
      </c>
      <c r="C636" s="98" t="s">
        <v>15</v>
      </c>
      <c r="D636" s="212"/>
      <c r="E636" s="246"/>
      <c r="F636" s="176"/>
      <c r="G636" s="246"/>
      <c r="H636" s="176"/>
      <c r="I636" s="213"/>
      <c r="J636" s="238" t="s">
        <v>45</v>
      </c>
      <c r="K636" s="88" t="s">
        <v>14</v>
      </c>
      <c r="L636" s="89"/>
      <c r="M636" s="84"/>
    </row>
    <row r="637" spans="1:13" s="97" customFormat="1" ht="18" customHeight="1">
      <c r="A637" s="175"/>
      <c r="B637" s="247" t="s">
        <v>130</v>
      </c>
      <c r="C637" s="248"/>
      <c r="D637" s="219"/>
      <c r="E637" s="249"/>
      <c r="F637" s="181"/>
      <c r="G637" s="249"/>
      <c r="H637" s="181"/>
      <c r="I637" s="220"/>
      <c r="J637" s="239"/>
      <c r="K637" s="99"/>
      <c r="L637" s="100"/>
      <c r="M637" s="84"/>
    </row>
    <row r="638" spans="1:13" s="97" customFormat="1" ht="18" customHeight="1">
      <c r="A638" s="178"/>
      <c r="B638" s="240" t="s">
        <v>126</v>
      </c>
      <c r="C638" s="233" t="s">
        <v>10</v>
      </c>
      <c r="D638" s="183" t="s">
        <v>34</v>
      </c>
      <c r="E638" s="241"/>
      <c r="F638" s="63" t="s">
        <v>11</v>
      </c>
      <c r="G638" s="63" t="s">
        <v>11</v>
      </c>
      <c r="H638" s="63" t="s">
        <v>11</v>
      </c>
      <c r="I638" s="244">
        <v>500000</v>
      </c>
      <c r="J638" s="245" t="s">
        <v>44</v>
      </c>
      <c r="K638" s="82" t="s">
        <v>16</v>
      </c>
      <c r="L638" s="83" t="s">
        <v>43</v>
      </c>
      <c r="M638" s="84"/>
    </row>
    <row r="639" spans="1:13" s="97" customFormat="1" ht="18" customHeight="1">
      <c r="A639" s="182">
        <v>28</v>
      </c>
      <c r="B639" s="242" t="s">
        <v>161</v>
      </c>
      <c r="C639" s="98" t="s">
        <v>15</v>
      </c>
      <c r="D639" s="212"/>
      <c r="E639" s="246"/>
      <c r="F639" s="176"/>
      <c r="G639" s="246"/>
      <c r="H639" s="176"/>
      <c r="I639" s="213"/>
      <c r="J639" s="238" t="s">
        <v>45</v>
      </c>
      <c r="K639" s="88" t="s">
        <v>14</v>
      </c>
      <c r="L639" s="89"/>
      <c r="M639" s="84"/>
    </row>
    <row r="640" spans="1:13" s="97" customFormat="1" ht="18" customHeight="1">
      <c r="A640" s="184"/>
      <c r="B640" s="247"/>
      <c r="C640" s="248"/>
      <c r="D640" s="219"/>
      <c r="E640" s="249"/>
      <c r="F640" s="181"/>
      <c r="G640" s="249"/>
      <c r="H640" s="181"/>
      <c r="I640" s="220"/>
      <c r="J640" s="239"/>
      <c r="K640" s="99"/>
      <c r="L640" s="100"/>
      <c r="M640" s="84"/>
    </row>
    <row r="641" spans="1:13" s="97" customFormat="1" ht="18" customHeight="1">
      <c r="A641" s="186"/>
      <c r="B641" s="240" t="s">
        <v>126</v>
      </c>
      <c r="C641" s="233" t="s">
        <v>10</v>
      </c>
      <c r="D641" s="183" t="s">
        <v>34</v>
      </c>
      <c r="E641" s="241"/>
      <c r="F641" s="63" t="s">
        <v>11</v>
      </c>
      <c r="G641" s="63" t="s">
        <v>11</v>
      </c>
      <c r="H641" s="63" t="s">
        <v>11</v>
      </c>
      <c r="I641" s="244">
        <v>500000</v>
      </c>
      <c r="J641" s="245" t="s">
        <v>44</v>
      </c>
      <c r="K641" s="82" t="s">
        <v>16</v>
      </c>
      <c r="L641" s="83" t="s">
        <v>43</v>
      </c>
      <c r="M641" s="84"/>
    </row>
    <row r="642" spans="1:13" s="97" customFormat="1" ht="18" customHeight="1">
      <c r="A642" s="369" t="s">
        <v>0</v>
      </c>
      <c r="B642" s="242" t="s">
        <v>162</v>
      </c>
      <c r="C642" s="98" t="s">
        <v>15</v>
      </c>
      <c r="D642" s="212"/>
      <c r="E642" s="246"/>
      <c r="F642" s="176"/>
      <c r="G642" s="246"/>
      <c r="H642" s="176"/>
      <c r="I642" s="213"/>
      <c r="J642" s="238" t="s">
        <v>45</v>
      </c>
      <c r="K642" s="88" t="s">
        <v>14</v>
      </c>
      <c r="L642" s="89"/>
      <c r="M642" s="84"/>
    </row>
    <row r="643" spans="1:13" s="97" customFormat="1" ht="18" customHeight="1">
      <c r="A643" s="253"/>
      <c r="B643" s="247" t="s">
        <v>127</v>
      </c>
      <c r="C643" s="248"/>
      <c r="D643" s="219"/>
      <c r="E643" s="249"/>
      <c r="F643" s="181"/>
      <c r="G643" s="249"/>
      <c r="H643" s="181"/>
      <c r="I643" s="220"/>
      <c r="J643" s="239"/>
      <c r="K643" s="99"/>
      <c r="L643" s="100"/>
      <c r="M643" s="84"/>
    </row>
    <row r="644" spans="1:13" s="97" customFormat="1" ht="18" customHeight="1">
      <c r="A644" s="194"/>
      <c r="B644" s="107" t="s">
        <v>108</v>
      </c>
      <c r="C644" s="80" t="s">
        <v>10</v>
      </c>
      <c r="D644" s="108" t="s">
        <v>32</v>
      </c>
      <c r="E644" s="63" t="s">
        <v>11</v>
      </c>
      <c r="F644" s="63" t="s">
        <v>11</v>
      </c>
      <c r="G644" s="63" t="s">
        <v>11</v>
      </c>
      <c r="H644" s="63" t="s">
        <v>11</v>
      </c>
      <c r="I644" s="81">
        <v>500000</v>
      </c>
      <c r="J644" s="109" t="s">
        <v>44</v>
      </c>
      <c r="K644" s="82" t="s">
        <v>8</v>
      </c>
      <c r="L644" s="83" t="s">
        <v>43</v>
      </c>
      <c r="M644" s="84"/>
    </row>
    <row r="645" spans="1:13" s="97" customFormat="1" ht="18" customHeight="1">
      <c r="A645" s="198"/>
      <c r="B645" s="79" t="s">
        <v>128</v>
      </c>
      <c r="C645" s="85" t="s">
        <v>13</v>
      </c>
      <c r="D645" s="110"/>
      <c r="E645" s="86"/>
      <c r="F645" s="86"/>
      <c r="G645" s="86"/>
      <c r="H645" s="86"/>
      <c r="I645" s="86"/>
      <c r="J645" s="111" t="s">
        <v>45</v>
      </c>
      <c r="K645" s="88" t="s">
        <v>16</v>
      </c>
      <c r="L645" s="89"/>
      <c r="M645" s="84"/>
    </row>
    <row r="646" spans="1:13" s="97" customFormat="1" ht="18" customHeight="1">
      <c r="A646" s="691" t="s">
        <v>1</v>
      </c>
      <c r="B646" s="90"/>
      <c r="C646" s="112"/>
      <c r="D646" s="113"/>
      <c r="E646" s="114"/>
      <c r="F646" s="114"/>
      <c r="G646" s="114"/>
      <c r="H646" s="114"/>
      <c r="I646" s="114"/>
      <c r="J646" s="115"/>
      <c r="K646" s="99"/>
      <c r="L646" s="100"/>
      <c r="M646" s="84"/>
    </row>
    <row r="647" spans="1:13" s="110" customFormat="1" ht="18" customHeight="1">
      <c r="A647" s="691"/>
      <c r="B647" s="369"/>
      <c r="C647" s="369"/>
      <c r="D647" s="369"/>
      <c r="E647" s="250">
        <f>SUM(E68:E73)</f>
        <v>0</v>
      </c>
      <c r="F647" s="250">
        <f>SUM(F68:F73)</f>
        <v>1600000</v>
      </c>
      <c r="G647" s="251" t="s">
        <v>11</v>
      </c>
      <c r="H647" s="251" t="s">
        <v>11</v>
      </c>
      <c r="I647" s="250">
        <f>SUM(I624:I644)</f>
        <v>3600000</v>
      </c>
      <c r="J647" s="252"/>
      <c r="K647" s="697">
        <f>SUM(E647:J647)</f>
        <v>5200000</v>
      </c>
      <c r="L647" s="697"/>
      <c r="M647" s="84"/>
    </row>
    <row r="648" spans="1:13" s="110" customFormat="1" ht="18" customHeight="1">
      <c r="A648" s="182">
        <v>29</v>
      </c>
      <c r="B648" s="116"/>
      <c r="C648" s="98"/>
      <c r="D648" s="117"/>
      <c r="E648" s="87"/>
      <c r="F648" s="87"/>
      <c r="G648" s="87"/>
      <c r="H648" s="87"/>
      <c r="I648" s="87"/>
      <c r="J648" s="87"/>
      <c r="K648" s="118"/>
      <c r="L648" s="119"/>
      <c r="M648" s="84"/>
    </row>
    <row r="649" spans="1:13" s="110" customFormat="1" ht="18" customHeight="1">
      <c r="A649" s="184"/>
      <c r="B649" s="195" t="s">
        <v>41</v>
      </c>
      <c r="C649" s="195"/>
      <c r="D649" s="195"/>
      <c r="E649" s="196"/>
      <c r="F649" s="196"/>
      <c r="G649" s="196"/>
      <c r="H649" s="196"/>
      <c r="I649" s="196"/>
      <c r="J649" s="197"/>
      <c r="K649" s="197"/>
      <c r="L649" s="195"/>
      <c r="M649" s="84"/>
    </row>
    <row r="650" spans="1:12" s="84" customFormat="1" ht="18" customHeight="1">
      <c r="A650" s="186"/>
      <c r="B650" s="199" t="s">
        <v>71</v>
      </c>
      <c r="C650" s="200"/>
      <c r="D650" s="200"/>
      <c r="E650" s="201"/>
      <c r="F650" s="201"/>
      <c r="G650" s="201"/>
      <c r="H650" s="201"/>
      <c r="I650" s="202"/>
      <c r="J650" s="203"/>
      <c r="K650" s="203"/>
      <c r="L650" s="198"/>
    </row>
    <row r="651" spans="1:13" s="97" customFormat="1" ht="18" customHeight="1">
      <c r="A651" s="182">
        <v>30</v>
      </c>
      <c r="B651" s="692" t="s">
        <v>2</v>
      </c>
      <c r="C651" s="691" t="s">
        <v>3</v>
      </c>
      <c r="D651" s="167" t="s">
        <v>4</v>
      </c>
      <c r="E651" s="694" t="s">
        <v>42</v>
      </c>
      <c r="F651" s="695"/>
      <c r="G651" s="695"/>
      <c r="H651" s="695"/>
      <c r="I651" s="696"/>
      <c r="J651" s="168" t="s">
        <v>35</v>
      </c>
      <c r="K651" s="169" t="s">
        <v>57</v>
      </c>
      <c r="L651" s="169" t="s">
        <v>6</v>
      </c>
      <c r="M651" s="84"/>
    </row>
    <row r="652" spans="1:13" s="194" customFormat="1" ht="18" customHeight="1">
      <c r="A652" s="184"/>
      <c r="B652" s="693"/>
      <c r="C652" s="691"/>
      <c r="D652" s="171" t="s">
        <v>5</v>
      </c>
      <c r="E652" s="172">
        <v>2566</v>
      </c>
      <c r="F652" s="172">
        <v>2567</v>
      </c>
      <c r="G652" s="172">
        <v>2568</v>
      </c>
      <c r="H652" s="172">
        <v>2569</v>
      </c>
      <c r="I652" s="172">
        <v>2570</v>
      </c>
      <c r="J652" s="173" t="s">
        <v>36</v>
      </c>
      <c r="K652" s="174" t="s">
        <v>56</v>
      </c>
      <c r="L652" s="174" t="s">
        <v>7</v>
      </c>
      <c r="M652" s="84"/>
    </row>
    <row r="653" spans="1:13" s="194" customFormat="1" ht="18" customHeight="1">
      <c r="A653" s="186"/>
      <c r="B653" s="107" t="s">
        <v>108</v>
      </c>
      <c r="C653" s="80" t="s">
        <v>10</v>
      </c>
      <c r="D653" s="108" t="s">
        <v>32</v>
      </c>
      <c r="E653" s="63" t="s">
        <v>11</v>
      </c>
      <c r="F653" s="63" t="s">
        <v>11</v>
      </c>
      <c r="G653" s="63" t="s">
        <v>11</v>
      </c>
      <c r="H653" s="63" t="s">
        <v>11</v>
      </c>
      <c r="I653" s="81">
        <v>500000</v>
      </c>
      <c r="J653" s="109" t="s">
        <v>44</v>
      </c>
      <c r="K653" s="82" t="s">
        <v>8</v>
      </c>
      <c r="L653" s="83" t="s">
        <v>43</v>
      </c>
      <c r="M653" s="195"/>
    </row>
    <row r="654" spans="1:13" s="170" customFormat="1" ht="18" customHeight="1">
      <c r="A654" s="182">
        <v>31</v>
      </c>
      <c r="B654" s="79" t="s">
        <v>129</v>
      </c>
      <c r="C654" s="85" t="s">
        <v>13</v>
      </c>
      <c r="D654" s="110"/>
      <c r="E654" s="86"/>
      <c r="F654" s="86"/>
      <c r="G654" s="86"/>
      <c r="H654" s="86"/>
      <c r="I654" s="86"/>
      <c r="J654" s="111" t="s">
        <v>45</v>
      </c>
      <c r="K654" s="88" t="s">
        <v>16</v>
      </c>
      <c r="L654" s="89"/>
      <c r="M654" s="200"/>
    </row>
    <row r="655" spans="1:12" s="170" customFormat="1" ht="18" customHeight="1">
      <c r="A655" s="186"/>
      <c r="B655" s="90"/>
      <c r="C655" s="112"/>
      <c r="D655" s="113"/>
      <c r="E655" s="114"/>
      <c r="F655" s="114"/>
      <c r="G655" s="114"/>
      <c r="H655" s="114"/>
      <c r="I655" s="114"/>
      <c r="J655" s="115"/>
      <c r="K655" s="99"/>
      <c r="L655" s="100"/>
    </row>
    <row r="656" spans="1:13" s="110" customFormat="1" ht="18" customHeight="1">
      <c r="A656" s="182">
        <v>32</v>
      </c>
      <c r="B656" s="107" t="s">
        <v>108</v>
      </c>
      <c r="C656" s="80" t="s">
        <v>10</v>
      </c>
      <c r="D656" s="108" t="s">
        <v>32</v>
      </c>
      <c r="E656" s="63" t="s">
        <v>11</v>
      </c>
      <c r="F656" s="63" t="s">
        <v>11</v>
      </c>
      <c r="G656" s="63" t="s">
        <v>11</v>
      </c>
      <c r="H656" s="63" t="s">
        <v>11</v>
      </c>
      <c r="I656" s="81">
        <v>500000</v>
      </c>
      <c r="J656" s="109" t="s">
        <v>44</v>
      </c>
      <c r="K656" s="82" t="s">
        <v>8</v>
      </c>
      <c r="L656" s="83" t="s">
        <v>43</v>
      </c>
      <c r="M656" s="170"/>
    </row>
    <row r="657" spans="1:13" s="110" customFormat="1" ht="18" customHeight="1">
      <c r="A657" s="186"/>
      <c r="B657" s="79" t="s">
        <v>109</v>
      </c>
      <c r="C657" s="85" t="s">
        <v>13</v>
      </c>
      <c r="E657" s="86"/>
      <c r="F657" s="86"/>
      <c r="G657" s="86"/>
      <c r="H657" s="86"/>
      <c r="I657" s="86"/>
      <c r="J657" s="111" t="s">
        <v>45</v>
      </c>
      <c r="K657" s="88" t="s">
        <v>16</v>
      </c>
      <c r="L657" s="89"/>
      <c r="M657" s="84"/>
    </row>
    <row r="658" spans="1:13" s="110" customFormat="1" ht="18" customHeight="1">
      <c r="A658" s="182">
        <v>33</v>
      </c>
      <c r="B658" s="90"/>
      <c r="C658" s="112"/>
      <c r="D658" s="113"/>
      <c r="E658" s="114"/>
      <c r="F658" s="114"/>
      <c r="G658" s="114"/>
      <c r="H658" s="114"/>
      <c r="I658" s="114"/>
      <c r="J658" s="115"/>
      <c r="K658" s="99"/>
      <c r="L658" s="100"/>
      <c r="M658" s="84"/>
    </row>
    <row r="659" spans="1:13" s="110" customFormat="1" ht="18" customHeight="1">
      <c r="A659" s="184"/>
      <c r="B659" s="107" t="s">
        <v>111</v>
      </c>
      <c r="C659" s="80" t="s">
        <v>10</v>
      </c>
      <c r="D659" s="230" t="s">
        <v>37</v>
      </c>
      <c r="E659" s="63" t="s">
        <v>11</v>
      </c>
      <c r="F659" s="63" t="s">
        <v>11</v>
      </c>
      <c r="G659" s="63" t="s">
        <v>11</v>
      </c>
      <c r="H659" s="63" t="s">
        <v>11</v>
      </c>
      <c r="I659" s="63">
        <v>500000</v>
      </c>
      <c r="J659" s="109" t="s">
        <v>44</v>
      </c>
      <c r="K659" s="82" t="s">
        <v>16</v>
      </c>
      <c r="L659" s="83" t="s">
        <v>43</v>
      </c>
      <c r="M659" s="84"/>
    </row>
    <row r="660" spans="1:13" s="110" customFormat="1" ht="18" customHeight="1">
      <c r="A660" s="186"/>
      <c r="B660" s="90" t="s">
        <v>112</v>
      </c>
      <c r="C660" s="112" t="s">
        <v>15</v>
      </c>
      <c r="D660" s="179"/>
      <c r="E660" s="180"/>
      <c r="F660" s="181"/>
      <c r="G660" s="180"/>
      <c r="H660" s="180"/>
      <c r="I660" s="180"/>
      <c r="J660" s="115" t="s">
        <v>45</v>
      </c>
      <c r="K660" s="99" t="s">
        <v>14</v>
      </c>
      <c r="L660" s="100"/>
      <c r="M660" s="84"/>
    </row>
    <row r="661" spans="1:13" s="110" customFormat="1" ht="18" customHeight="1">
      <c r="A661" s="184">
        <v>34</v>
      </c>
      <c r="B661" s="107" t="s">
        <v>110</v>
      </c>
      <c r="C661" s="80" t="s">
        <v>10</v>
      </c>
      <c r="D661" s="230" t="s">
        <v>34</v>
      </c>
      <c r="E661" s="63" t="s">
        <v>11</v>
      </c>
      <c r="F661" s="63" t="s">
        <v>11</v>
      </c>
      <c r="G661" s="63" t="s">
        <v>11</v>
      </c>
      <c r="H661" s="63" t="s">
        <v>11</v>
      </c>
      <c r="I661" s="231">
        <v>100000</v>
      </c>
      <c r="J661" s="109" t="s">
        <v>44</v>
      </c>
      <c r="K661" s="82" t="s">
        <v>9</v>
      </c>
      <c r="L661" s="83" t="s">
        <v>43</v>
      </c>
      <c r="M661" s="84"/>
    </row>
    <row r="662" spans="1:13" s="97" customFormat="1" ht="18" customHeight="1">
      <c r="A662" s="184"/>
      <c r="B662" s="79" t="s">
        <v>77</v>
      </c>
      <c r="C662" s="85" t="s">
        <v>15</v>
      </c>
      <c r="D662" s="117"/>
      <c r="E662" s="114"/>
      <c r="F662" s="188"/>
      <c r="G662" s="114"/>
      <c r="H662" s="114"/>
      <c r="I662" s="114"/>
      <c r="J662" s="115" t="s">
        <v>45</v>
      </c>
      <c r="K662" s="99" t="s">
        <v>14</v>
      </c>
      <c r="L662" s="89"/>
      <c r="M662" s="84"/>
    </row>
    <row r="663" spans="1:13" s="97" customFormat="1" ht="18" customHeight="1">
      <c r="A663" s="182">
        <v>35</v>
      </c>
      <c r="B663" s="107" t="s">
        <v>95</v>
      </c>
      <c r="C663" s="80" t="s">
        <v>22</v>
      </c>
      <c r="D663" s="230" t="s">
        <v>28</v>
      </c>
      <c r="E663" s="63" t="s">
        <v>11</v>
      </c>
      <c r="F663" s="63" t="s">
        <v>11</v>
      </c>
      <c r="G663" s="63" t="s">
        <v>11</v>
      </c>
      <c r="H663" s="63" t="s">
        <v>11</v>
      </c>
      <c r="I663" s="63">
        <v>200000</v>
      </c>
      <c r="J663" s="232" t="s">
        <v>48</v>
      </c>
      <c r="K663" s="80" t="s">
        <v>25</v>
      </c>
      <c r="L663" s="83" t="s">
        <v>43</v>
      </c>
      <c r="M663" s="84"/>
    </row>
    <row r="664" spans="1:13" s="97" customFormat="1" ht="18" customHeight="1">
      <c r="A664" s="186"/>
      <c r="B664" s="79" t="s">
        <v>113</v>
      </c>
      <c r="C664" s="85" t="s">
        <v>23</v>
      </c>
      <c r="D664" s="119"/>
      <c r="E664" s="177"/>
      <c r="F664" s="176"/>
      <c r="G664" s="177"/>
      <c r="H664" s="177"/>
      <c r="I664" s="177"/>
      <c r="J664" s="237" t="s">
        <v>49</v>
      </c>
      <c r="K664" s="85" t="s">
        <v>26</v>
      </c>
      <c r="L664" s="89"/>
      <c r="M664" s="84"/>
    </row>
    <row r="665" spans="1:13" s="97" customFormat="1" ht="18" customHeight="1">
      <c r="A665" s="369" t="s">
        <v>0</v>
      </c>
      <c r="B665" s="90"/>
      <c r="C665" s="85" t="s">
        <v>24</v>
      </c>
      <c r="D665" s="187"/>
      <c r="E665" s="228"/>
      <c r="F665" s="114"/>
      <c r="G665" s="228"/>
      <c r="H665" s="228"/>
      <c r="I665" s="228"/>
      <c r="J665" s="238" t="s">
        <v>50</v>
      </c>
      <c r="K665" s="85" t="s">
        <v>27</v>
      </c>
      <c r="L665" s="100"/>
      <c r="M665" s="84"/>
    </row>
    <row r="666" spans="1:13" s="97" customFormat="1" ht="18" customHeight="1">
      <c r="A666" s="368" t="s">
        <v>131</v>
      </c>
      <c r="B666" s="107" t="s">
        <v>119</v>
      </c>
      <c r="C666" s="80" t="s">
        <v>120</v>
      </c>
      <c r="D666" s="230" t="s">
        <v>116</v>
      </c>
      <c r="E666" s="63" t="s">
        <v>11</v>
      </c>
      <c r="F666" s="63" t="s">
        <v>11</v>
      </c>
      <c r="G666" s="63" t="s">
        <v>11</v>
      </c>
      <c r="H666" s="63" t="s">
        <v>11</v>
      </c>
      <c r="I666" s="63">
        <v>400000</v>
      </c>
      <c r="J666" s="63" t="s">
        <v>51</v>
      </c>
      <c r="K666" s="254" t="s">
        <v>121</v>
      </c>
      <c r="L666" s="83" t="s">
        <v>43</v>
      </c>
      <c r="M666" s="84"/>
    </row>
    <row r="667" spans="1:13" s="97" customFormat="1" ht="18" customHeight="1">
      <c r="A667" s="123"/>
      <c r="B667" s="90" t="s">
        <v>124</v>
      </c>
      <c r="C667" s="112" t="s">
        <v>122</v>
      </c>
      <c r="D667" s="179" t="s">
        <v>234</v>
      </c>
      <c r="E667" s="180"/>
      <c r="F667" s="181"/>
      <c r="G667" s="180"/>
      <c r="H667" s="180"/>
      <c r="I667" s="180"/>
      <c r="J667" s="180" t="s">
        <v>70</v>
      </c>
      <c r="K667" s="255" t="s">
        <v>123</v>
      </c>
      <c r="L667" s="100"/>
      <c r="M667" s="84"/>
    </row>
    <row r="668" spans="1:13" s="97" customFormat="1" ht="18" customHeight="1">
      <c r="A668" s="123"/>
      <c r="B668" s="205" t="s">
        <v>115</v>
      </c>
      <c r="C668" s="80" t="s">
        <v>85</v>
      </c>
      <c r="D668" s="230" t="s">
        <v>116</v>
      </c>
      <c r="E668" s="63" t="s">
        <v>11</v>
      </c>
      <c r="F668" s="63" t="s">
        <v>11</v>
      </c>
      <c r="G668" s="63" t="s">
        <v>11</v>
      </c>
      <c r="H668" s="63" t="s">
        <v>11</v>
      </c>
      <c r="I668" s="63">
        <v>100000</v>
      </c>
      <c r="J668" s="63" t="s">
        <v>51</v>
      </c>
      <c r="K668" s="254" t="s">
        <v>117</v>
      </c>
      <c r="L668" s="83" t="s">
        <v>43</v>
      </c>
      <c r="M668" s="84"/>
    </row>
    <row r="669" spans="1:13" s="97" customFormat="1" ht="18" customHeight="1">
      <c r="A669" s="123"/>
      <c r="B669" s="90"/>
      <c r="C669" s="112" t="s">
        <v>118</v>
      </c>
      <c r="D669" s="179" t="s">
        <v>234</v>
      </c>
      <c r="E669" s="180"/>
      <c r="F669" s="181"/>
      <c r="G669" s="180"/>
      <c r="H669" s="180"/>
      <c r="I669" s="180"/>
      <c r="J669" s="181" t="s">
        <v>70</v>
      </c>
      <c r="K669" s="256"/>
      <c r="L669" s="89"/>
      <c r="M669" s="84"/>
    </row>
    <row r="670" spans="1:13" s="97" customFormat="1" ht="18" customHeight="1">
      <c r="A670" s="194"/>
      <c r="B670" s="369"/>
      <c r="C670" s="369"/>
      <c r="D670" s="369"/>
      <c r="E670" s="250">
        <f>SUM(E592:E599)</f>
        <v>2566</v>
      </c>
      <c r="F670" s="250">
        <f>SUM(F592:F599)</f>
        <v>2567</v>
      </c>
      <c r="G670" s="251" t="s">
        <v>11</v>
      </c>
      <c r="H670" s="251" t="s">
        <v>11</v>
      </c>
      <c r="I670" s="250">
        <f>SUM(I653:I668)</f>
        <v>2300000</v>
      </c>
      <c r="J670" s="252"/>
      <c r="K670" s="697">
        <f>SUM(E670:J670)</f>
        <v>2305133</v>
      </c>
      <c r="L670" s="697"/>
      <c r="M670" s="84"/>
    </row>
    <row r="671" spans="1:13" s="97" customFormat="1" ht="18" customHeight="1">
      <c r="A671" s="200"/>
      <c r="B671" s="368"/>
      <c r="C671" s="368"/>
      <c r="D671" s="368"/>
      <c r="E671" s="250">
        <f>SUM(E593:E603)</f>
        <v>2566</v>
      </c>
      <c r="F671" s="250">
        <f>SUM(F593:F603)</f>
        <v>2567</v>
      </c>
      <c r="G671" s="251" t="s">
        <v>11</v>
      </c>
      <c r="H671" s="251" t="s">
        <v>11</v>
      </c>
      <c r="I671" s="250" t="e">
        <f>#REF!+I588+I616+I647+I670</f>
        <v>#REF!</v>
      </c>
      <c r="J671" s="252"/>
      <c r="K671" s="703" t="e">
        <f>SUM(E671:J671)</f>
        <v>#REF!</v>
      </c>
      <c r="L671" s="704"/>
      <c r="M671" s="84"/>
    </row>
    <row r="672" spans="1:13" s="97" customFormat="1" ht="18" customHeight="1">
      <c r="A672" s="691" t="s">
        <v>1</v>
      </c>
      <c r="B672" s="123"/>
      <c r="C672" s="123"/>
      <c r="D672" s="123"/>
      <c r="E672" s="124"/>
      <c r="F672" s="124"/>
      <c r="G672" s="246"/>
      <c r="H672" s="246"/>
      <c r="I672" s="124"/>
      <c r="J672" s="125"/>
      <c r="K672" s="257"/>
      <c r="L672" s="257"/>
      <c r="M672" s="84"/>
    </row>
    <row r="673" spans="1:12" s="84" customFormat="1" ht="18" customHeight="1">
      <c r="A673" s="691"/>
      <c r="B673" s="123"/>
      <c r="C673" s="123"/>
      <c r="D673" s="123"/>
      <c r="E673" s="124"/>
      <c r="F673" s="124"/>
      <c r="G673" s="246"/>
      <c r="H673" s="246"/>
      <c r="I673" s="124"/>
      <c r="J673" s="125"/>
      <c r="K673" s="257"/>
      <c r="L673" s="257"/>
    </row>
    <row r="674" spans="1:13" s="97" customFormat="1" ht="18" customHeight="1">
      <c r="A674" s="182">
        <v>1</v>
      </c>
      <c r="B674" s="123"/>
      <c r="C674" s="123"/>
      <c r="D674" s="123"/>
      <c r="E674" s="124"/>
      <c r="F674" s="124"/>
      <c r="G674" s="246"/>
      <c r="H674" s="246"/>
      <c r="I674" s="124"/>
      <c r="J674" s="125"/>
      <c r="K674" s="257"/>
      <c r="L674" s="257"/>
      <c r="M674" s="84"/>
    </row>
    <row r="675" spans="1:13" s="97" customFormat="1" ht="18" customHeight="1">
      <c r="A675" s="186"/>
      <c r="B675" s="195" t="s">
        <v>41</v>
      </c>
      <c r="C675" s="195"/>
      <c r="D675" s="195"/>
      <c r="E675" s="196"/>
      <c r="F675" s="196"/>
      <c r="G675" s="196"/>
      <c r="H675" s="196"/>
      <c r="I675" s="196"/>
      <c r="J675" s="197"/>
      <c r="K675" s="197"/>
      <c r="L675" s="195"/>
      <c r="M675" s="120"/>
    </row>
    <row r="676" spans="1:13" s="97" customFormat="1" ht="18" customHeight="1">
      <c r="A676" s="182">
        <v>2</v>
      </c>
      <c r="B676" s="199" t="s">
        <v>72</v>
      </c>
      <c r="C676" s="200"/>
      <c r="D676" s="200"/>
      <c r="E676" s="201"/>
      <c r="F676" s="201"/>
      <c r="G676" s="201"/>
      <c r="H676" s="201"/>
      <c r="I676" s="201"/>
      <c r="J676" s="258"/>
      <c r="K676" s="258"/>
      <c r="L676" s="200"/>
      <c r="M676" s="120"/>
    </row>
    <row r="677" spans="1:13" s="97" customFormat="1" ht="18" customHeight="1">
      <c r="A677" s="186"/>
      <c r="B677" s="692" t="s">
        <v>2</v>
      </c>
      <c r="C677" s="691" t="s">
        <v>3</v>
      </c>
      <c r="D677" s="167" t="s">
        <v>4</v>
      </c>
      <c r="E677" s="694" t="s">
        <v>42</v>
      </c>
      <c r="F677" s="695"/>
      <c r="G677" s="695"/>
      <c r="H677" s="695"/>
      <c r="I677" s="696"/>
      <c r="J677" s="168" t="s">
        <v>35</v>
      </c>
      <c r="K677" s="169" t="s">
        <v>57</v>
      </c>
      <c r="L677" s="169" t="s">
        <v>6</v>
      </c>
      <c r="M677" s="120"/>
    </row>
    <row r="678" spans="1:13" s="194" customFormat="1" ht="18" customHeight="1">
      <c r="A678" s="182">
        <v>3</v>
      </c>
      <c r="B678" s="693"/>
      <c r="C678" s="691"/>
      <c r="D678" s="171" t="s">
        <v>5</v>
      </c>
      <c r="E678" s="172">
        <v>2566</v>
      </c>
      <c r="F678" s="172">
        <v>2567</v>
      </c>
      <c r="G678" s="172">
        <v>2568</v>
      </c>
      <c r="H678" s="172">
        <v>2569</v>
      </c>
      <c r="I678" s="172">
        <v>2570</v>
      </c>
      <c r="J678" s="173" t="s">
        <v>36</v>
      </c>
      <c r="K678" s="174" t="s">
        <v>56</v>
      </c>
      <c r="L678" s="174" t="s">
        <v>7</v>
      </c>
      <c r="M678" s="120"/>
    </row>
    <row r="679" spans="1:13" s="194" customFormat="1" ht="18" customHeight="1">
      <c r="A679" s="184"/>
      <c r="B679" s="107" t="s">
        <v>59</v>
      </c>
      <c r="C679" s="80" t="s">
        <v>18</v>
      </c>
      <c r="D679" s="230" t="s">
        <v>38</v>
      </c>
      <c r="E679" s="63" t="s">
        <v>11</v>
      </c>
      <c r="F679" s="63" t="s">
        <v>11</v>
      </c>
      <c r="G679" s="63" t="s">
        <v>11</v>
      </c>
      <c r="H679" s="63" t="s">
        <v>11</v>
      </c>
      <c r="I679" s="63">
        <v>100000</v>
      </c>
      <c r="J679" s="63" t="s">
        <v>46</v>
      </c>
      <c r="K679" s="259" t="s">
        <v>20</v>
      </c>
      <c r="L679" s="83" t="s">
        <v>43</v>
      </c>
      <c r="M679" s="195"/>
    </row>
    <row r="680" spans="1:13" s="170" customFormat="1" ht="18" customHeight="1">
      <c r="A680" s="184"/>
      <c r="B680" s="90" t="s">
        <v>62</v>
      </c>
      <c r="C680" s="112"/>
      <c r="D680" s="187"/>
      <c r="E680" s="228"/>
      <c r="F680" s="114"/>
      <c r="G680" s="228"/>
      <c r="H680" s="228"/>
      <c r="I680" s="228"/>
      <c r="J680" s="114" t="s">
        <v>47</v>
      </c>
      <c r="K680" s="260" t="s">
        <v>19</v>
      </c>
      <c r="L680" s="100"/>
      <c r="M680" s="200"/>
    </row>
    <row r="681" spans="1:12" s="170" customFormat="1" ht="18" customHeight="1">
      <c r="A681" s="204">
        <v>4</v>
      </c>
      <c r="B681" s="107" t="s">
        <v>73</v>
      </c>
      <c r="C681" s="80" t="s">
        <v>74</v>
      </c>
      <c r="D681" s="230" t="s">
        <v>75</v>
      </c>
      <c r="E681" s="63" t="s">
        <v>11</v>
      </c>
      <c r="F681" s="63" t="s">
        <v>11</v>
      </c>
      <c r="G681" s="63" t="s">
        <v>11</v>
      </c>
      <c r="H681" s="63" t="s">
        <v>11</v>
      </c>
      <c r="I681" s="63">
        <v>200000</v>
      </c>
      <c r="J681" s="63" t="s">
        <v>46</v>
      </c>
      <c r="K681" s="82" t="s">
        <v>20</v>
      </c>
      <c r="L681" s="83" t="s">
        <v>43</v>
      </c>
    </row>
    <row r="682" spans="1:13" s="97" customFormat="1" ht="18" customHeight="1">
      <c r="A682" s="178"/>
      <c r="B682" s="90" t="s">
        <v>80</v>
      </c>
      <c r="C682" s="112" t="s">
        <v>76</v>
      </c>
      <c r="D682" s="187"/>
      <c r="E682" s="228"/>
      <c r="F682" s="114"/>
      <c r="G682" s="228"/>
      <c r="H682" s="228"/>
      <c r="I682" s="228"/>
      <c r="J682" s="114" t="s">
        <v>47</v>
      </c>
      <c r="K682" s="88" t="s">
        <v>19</v>
      </c>
      <c r="L682" s="100"/>
      <c r="M682" s="170"/>
    </row>
    <row r="683" spans="1:13" s="97" customFormat="1" ht="18" customHeight="1">
      <c r="A683" s="175">
        <v>5</v>
      </c>
      <c r="B683" s="107" t="s">
        <v>83</v>
      </c>
      <c r="C683" s="80" t="s">
        <v>18</v>
      </c>
      <c r="D683" s="230" t="s">
        <v>32</v>
      </c>
      <c r="E683" s="63" t="s">
        <v>11</v>
      </c>
      <c r="F683" s="63" t="s">
        <v>11</v>
      </c>
      <c r="G683" s="63" t="s">
        <v>11</v>
      </c>
      <c r="H683" s="63" t="s">
        <v>11</v>
      </c>
      <c r="I683" s="63">
        <v>200000</v>
      </c>
      <c r="J683" s="231" t="s">
        <v>46</v>
      </c>
      <c r="K683" s="82" t="s">
        <v>20</v>
      </c>
      <c r="L683" s="83" t="s">
        <v>43</v>
      </c>
      <c r="M683" s="84"/>
    </row>
    <row r="684" spans="1:13" s="97" customFormat="1" ht="18" customHeight="1">
      <c r="A684" s="178"/>
      <c r="B684" s="79" t="s">
        <v>84</v>
      </c>
      <c r="C684" s="85"/>
      <c r="D684" s="119"/>
      <c r="E684" s="177"/>
      <c r="F684" s="177"/>
      <c r="G684" s="176"/>
      <c r="H684" s="177"/>
      <c r="I684" s="177"/>
      <c r="J684" s="177" t="s">
        <v>47</v>
      </c>
      <c r="K684" s="88" t="s">
        <v>19</v>
      </c>
      <c r="L684" s="89"/>
      <c r="M684" s="84"/>
    </row>
    <row r="685" spans="1:13" s="97" customFormat="1" ht="18" customHeight="1">
      <c r="A685" s="372" t="s">
        <v>0</v>
      </c>
      <c r="B685" s="79"/>
      <c r="C685" s="85"/>
      <c r="D685" s="117"/>
      <c r="E685" s="226"/>
      <c r="F685" s="226"/>
      <c r="G685" s="86"/>
      <c r="H685" s="226"/>
      <c r="I685" s="226"/>
      <c r="J685" s="226"/>
      <c r="K685" s="88"/>
      <c r="L685" s="89"/>
      <c r="M685" s="84"/>
    </row>
    <row r="686" spans="1:13" s="97" customFormat="1" ht="18" customHeight="1">
      <c r="A686" s="374" t="s">
        <v>125</v>
      </c>
      <c r="B686" s="205" t="s">
        <v>73</v>
      </c>
      <c r="C686" s="261" t="s">
        <v>74</v>
      </c>
      <c r="D686" s="183" t="s">
        <v>75</v>
      </c>
      <c r="E686" s="251" t="s">
        <v>11</v>
      </c>
      <c r="F686" s="251" t="s">
        <v>11</v>
      </c>
      <c r="G686" s="251" t="s">
        <v>11</v>
      </c>
      <c r="H686" s="251" t="s">
        <v>11</v>
      </c>
      <c r="I686" s="251">
        <v>200000</v>
      </c>
      <c r="J686" s="231" t="s">
        <v>46</v>
      </c>
      <c r="K686" s="82" t="s">
        <v>20</v>
      </c>
      <c r="L686" s="83" t="s">
        <v>43</v>
      </c>
      <c r="M686" s="84"/>
    </row>
    <row r="687" spans="1:13" s="97" customFormat="1" ht="18" customHeight="1">
      <c r="A687" s="370" t="s">
        <v>12</v>
      </c>
      <c r="B687" s="217" t="s">
        <v>93</v>
      </c>
      <c r="C687" s="262" t="s">
        <v>76</v>
      </c>
      <c r="D687" s="263"/>
      <c r="E687" s="264"/>
      <c r="F687" s="264"/>
      <c r="G687" s="264"/>
      <c r="H687" s="264"/>
      <c r="I687" s="264"/>
      <c r="J687" s="228" t="s">
        <v>47</v>
      </c>
      <c r="K687" s="99" t="s">
        <v>19</v>
      </c>
      <c r="L687" s="100"/>
      <c r="M687" s="84"/>
    </row>
    <row r="688" spans="1:13" s="97" customFormat="1" ht="18" customHeight="1">
      <c r="A688" s="123"/>
      <c r="B688" s="210" t="s">
        <v>73</v>
      </c>
      <c r="C688" s="265" t="s">
        <v>74</v>
      </c>
      <c r="D688" s="266" t="s">
        <v>75</v>
      </c>
      <c r="E688" s="251" t="s">
        <v>11</v>
      </c>
      <c r="F688" s="251" t="s">
        <v>11</v>
      </c>
      <c r="G688" s="251" t="s">
        <v>11</v>
      </c>
      <c r="H688" s="251" t="s">
        <v>11</v>
      </c>
      <c r="I688" s="251">
        <v>200000</v>
      </c>
      <c r="J688" s="177" t="s">
        <v>46</v>
      </c>
      <c r="K688" s="88" t="s">
        <v>20</v>
      </c>
      <c r="L688" s="89" t="s">
        <v>43</v>
      </c>
      <c r="M688" s="84"/>
    </row>
    <row r="689" spans="1:13" s="97" customFormat="1" ht="18" customHeight="1">
      <c r="A689" s="274"/>
      <c r="B689" s="217" t="s">
        <v>114</v>
      </c>
      <c r="C689" s="262" t="s">
        <v>76</v>
      </c>
      <c r="D689" s="267"/>
      <c r="E689" s="264"/>
      <c r="F689" s="264"/>
      <c r="G689" s="264"/>
      <c r="H689" s="264"/>
      <c r="I689" s="264"/>
      <c r="J689" s="228" t="s">
        <v>47</v>
      </c>
      <c r="K689" s="99" t="s">
        <v>19</v>
      </c>
      <c r="L689" s="100"/>
      <c r="M689" s="120"/>
    </row>
    <row r="690" spans="1:13" s="97" customFormat="1" ht="18" customHeight="1">
      <c r="A690" s="274"/>
      <c r="B690" s="373"/>
      <c r="C690" s="373"/>
      <c r="D690" s="373"/>
      <c r="E690" s="268">
        <f>SUM(E679:E688)</f>
        <v>0</v>
      </c>
      <c r="F690" s="268">
        <f>SUM(F679:F688)</f>
        <v>0</v>
      </c>
      <c r="G690" s="268">
        <f>SUM(G679:G688)</f>
        <v>0</v>
      </c>
      <c r="H690" s="268">
        <f>SUM(H679:H688)</f>
        <v>0</v>
      </c>
      <c r="I690" s="268">
        <f>SUM(I679:I688)</f>
        <v>900000</v>
      </c>
      <c r="J690" s="269"/>
      <c r="K690" s="699">
        <f>SUM(E690:J690)</f>
        <v>900000</v>
      </c>
      <c r="L690" s="700"/>
      <c r="M690" s="84"/>
    </row>
    <row r="691" spans="1:13" s="97" customFormat="1" ht="18" customHeight="1">
      <c r="A691" s="274"/>
      <c r="B691" s="375"/>
      <c r="C691" s="375"/>
      <c r="D691" s="375"/>
      <c r="E691" s="268">
        <f>E690</f>
        <v>0</v>
      </c>
      <c r="F691" s="268">
        <f>F690</f>
        <v>0</v>
      </c>
      <c r="G691" s="268">
        <f>G690</f>
        <v>0</v>
      </c>
      <c r="H691" s="268">
        <f>H690</f>
        <v>0</v>
      </c>
      <c r="I691" s="268">
        <f>I690</f>
        <v>900000</v>
      </c>
      <c r="J691" s="270"/>
      <c r="K691" s="701">
        <f>SUM(E691:J691)</f>
        <v>900000</v>
      </c>
      <c r="L691" s="702"/>
      <c r="M691" s="84"/>
    </row>
    <row r="692" spans="1:13" s="97" customFormat="1" ht="18" customHeight="1">
      <c r="A692" s="274"/>
      <c r="B692" s="370"/>
      <c r="C692" s="370"/>
      <c r="D692" s="371"/>
      <c r="E692" s="268">
        <f>E691</f>
        <v>0</v>
      </c>
      <c r="F692" s="268">
        <f>F691</f>
        <v>0</v>
      </c>
      <c r="G692" s="268">
        <f>G691</f>
        <v>0</v>
      </c>
      <c r="H692" s="268">
        <f>H691</f>
        <v>0</v>
      </c>
      <c r="I692" s="268" t="e">
        <f>I671+I691</f>
        <v>#REF!</v>
      </c>
      <c r="J692" s="271"/>
      <c r="K692" s="698" t="e">
        <f>SUM(E692:J692)</f>
        <v>#REF!</v>
      </c>
      <c r="L692" s="698"/>
      <c r="M692" s="84"/>
    </row>
    <row r="693" spans="1:13" s="97" customFormat="1" ht="18" customHeight="1">
      <c r="A693" s="274"/>
      <c r="B693" s="123"/>
      <c r="C693" s="123"/>
      <c r="D693" s="123"/>
      <c r="E693" s="124"/>
      <c r="F693" s="124"/>
      <c r="G693" s="124"/>
      <c r="H693" s="124"/>
      <c r="I693" s="124"/>
      <c r="J693" s="125"/>
      <c r="K693" s="126"/>
      <c r="L693" s="127"/>
      <c r="M693" s="84"/>
    </row>
    <row r="694" spans="1:13" s="97" customFormat="1" ht="18" customHeight="1">
      <c r="A694" s="274"/>
      <c r="B694" s="129"/>
      <c r="E694" s="130"/>
      <c r="F694" s="130"/>
      <c r="G694" s="130"/>
      <c r="H694" s="130"/>
      <c r="I694" s="130"/>
      <c r="J694" s="131"/>
      <c r="K694" s="132"/>
      <c r="L694" s="133"/>
      <c r="M694" s="120"/>
    </row>
    <row r="695" spans="1:13" s="273" customFormat="1" ht="18" customHeight="1">
      <c r="A695" s="274"/>
      <c r="B695" s="129"/>
      <c r="C695" s="97"/>
      <c r="D695" s="97"/>
      <c r="E695" s="130"/>
      <c r="F695" s="130"/>
      <c r="G695" s="130"/>
      <c r="H695" s="130"/>
      <c r="I695" s="130"/>
      <c r="J695" s="131"/>
      <c r="K695" s="132"/>
      <c r="L695" s="133"/>
      <c r="M695" s="120"/>
    </row>
    <row r="696" spans="1:13" s="97" customFormat="1" ht="18" customHeight="1">
      <c r="A696" s="274"/>
      <c r="B696" s="129"/>
      <c r="E696" s="130"/>
      <c r="F696" s="130"/>
      <c r="G696" s="130"/>
      <c r="H696" s="130"/>
      <c r="I696" s="130"/>
      <c r="J696" s="131"/>
      <c r="K696" s="132"/>
      <c r="L696" s="133"/>
      <c r="M696" s="272"/>
    </row>
    <row r="697" spans="1:13" s="97" customFormat="1" ht="18" customHeight="1">
      <c r="A697" s="274"/>
      <c r="B697" s="129"/>
      <c r="E697" s="130"/>
      <c r="F697" s="130"/>
      <c r="G697" s="130"/>
      <c r="H697" s="130"/>
      <c r="I697" s="130"/>
      <c r="J697" s="131"/>
      <c r="K697" s="132"/>
      <c r="L697" s="133"/>
      <c r="M697" s="120"/>
    </row>
    <row r="698" spans="1:12" s="97" customFormat="1" ht="18" customHeight="1">
      <c r="A698" s="274"/>
      <c r="B698" s="129"/>
      <c r="E698" s="130"/>
      <c r="F698" s="130"/>
      <c r="G698" s="130"/>
      <c r="H698" s="130"/>
      <c r="I698" s="130"/>
      <c r="J698" s="131"/>
      <c r="K698" s="132"/>
      <c r="L698" s="133"/>
    </row>
    <row r="699" spans="1:12" s="97" customFormat="1" ht="18" customHeight="1">
      <c r="A699" s="274"/>
      <c r="B699" s="129"/>
      <c r="E699" s="130"/>
      <c r="F699" s="130"/>
      <c r="G699" s="130"/>
      <c r="H699" s="130"/>
      <c r="I699" s="130"/>
      <c r="J699" s="131"/>
      <c r="K699" s="132"/>
      <c r="L699" s="133"/>
    </row>
    <row r="700" spans="1:12" s="97" customFormat="1" ht="18" customHeight="1">
      <c r="A700" s="274"/>
      <c r="B700" s="129"/>
      <c r="E700" s="130"/>
      <c r="F700" s="130"/>
      <c r="G700" s="130"/>
      <c r="H700" s="130"/>
      <c r="I700" s="130"/>
      <c r="J700" s="131"/>
      <c r="K700" s="132"/>
      <c r="L700" s="133"/>
    </row>
    <row r="701" spans="1:12" s="97" customFormat="1" ht="18" customHeight="1">
      <c r="A701" s="274"/>
      <c r="B701" s="129"/>
      <c r="E701" s="130"/>
      <c r="F701" s="130"/>
      <c r="G701" s="130"/>
      <c r="H701" s="130"/>
      <c r="I701" s="130"/>
      <c r="J701" s="131"/>
      <c r="K701" s="132"/>
      <c r="L701" s="133"/>
    </row>
    <row r="702" spans="1:12" s="97" customFormat="1" ht="18" customHeight="1">
      <c r="A702" s="274"/>
      <c r="B702" s="129"/>
      <c r="E702" s="130"/>
      <c r="F702" s="130"/>
      <c r="G702" s="130"/>
      <c r="H702" s="130"/>
      <c r="I702" s="130"/>
      <c r="J702" s="131"/>
      <c r="K702" s="132"/>
      <c r="L702" s="133"/>
    </row>
    <row r="703" spans="1:12" s="97" customFormat="1" ht="18" customHeight="1">
      <c r="A703" s="274"/>
      <c r="B703" s="129"/>
      <c r="E703" s="130"/>
      <c r="F703" s="130"/>
      <c r="G703" s="130"/>
      <c r="H703" s="130"/>
      <c r="I703" s="130"/>
      <c r="J703" s="131"/>
      <c r="K703" s="132"/>
      <c r="L703" s="133"/>
    </row>
    <row r="704" spans="1:12" s="97" customFormat="1" ht="18" customHeight="1">
      <c r="A704" s="274"/>
      <c r="B704" s="129"/>
      <c r="E704" s="130"/>
      <c r="F704" s="130"/>
      <c r="G704" s="130"/>
      <c r="H704" s="130"/>
      <c r="I704" s="130"/>
      <c r="J704" s="131"/>
      <c r="K704" s="132"/>
      <c r="L704" s="133"/>
    </row>
    <row r="705" spans="1:12" s="97" customFormat="1" ht="18" customHeight="1">
      <c r="A705" s="274"/>
      <c r="B705" s="129"/>
      <c r="E705" s="130"/>
      <c r="F705" s="130"/>
      <c r="G705" s="130"/>
      <c r="H705" s="130"/>
      <c r="I705" s="130"/>
      <c r="J705" s="131"/>
      <c r="K705" s="132"/>
      <c r="L705" s="133"/>
    </row>
    <row r="706" spans="1:12" s="97" customFormat="1" ht="18" customHeight="1">
      <c r="A706" s="274"/>
      <c r="B706" s="129"/>
      <c r="E706" s="130"/>
      <c r="F706" s="130"/>
      <c r="G706" s="130"/>
      <c r="H706" s="130"/>
      <c r="I706" s="130"/>
      <c r="J706" s="131"/>
      <c r="K706" s="132"/>
      <c r="L706" s="133"/>
    </row>
    <row r="707" spans="1:12" s="97" customFormat="1" ht="18" customHeight="1">
      <c r="A707" s="274"/>
      <c r="B707" s="129"/>
      <c r="E707" s="130"/>
      <c r="F707" s="130"/>
      <c r="G707" s="130"/>
      <c r="H707" s="130"/>
      <c r="I707" s="130"/>
      <c r="J707" s="131"/>
      <c r="K707" s="132"/>
      <c r="L707" s="133"/>
    </row>
    <row r="708" spans="1:12" s="97" customFormat="1" ht="18" customHeight="1">
      <c r="A708" s="274"/>
      <c r="B708" s="129"/>
      <c r="E708" s="130"/>
      <c r="F708" s="130"/>
      <c r="G708" s="130"/>
      <c r="H708" s="130"/>
      <c r="I708" s="130"/>
      <c r="J708" s="131"/>
      <c r="K708" s="132"/>
      <c r="L708" s="133"/>
    </row>
    <row r="709" spans="1:12" s="97" customFormat="1" ht="18" customHeight="1">
      <c r="A709" s="274"/>
      <c r="B709" s="129"/>
      <c r="E709" s="130"/>
      <c r="F709" s="130"/>
      <c r="G709" s="130"/>
      <c r="H709" s="130"/>
      <c r="I709" s="130"/>
      <c r="J709" s="131"/>
      <c r="K709" s="132"/>
      <c r="L709" s="133"/>
    </row>
    <row r="710" spans="1:12" s="97" customFormat="1" ht="18" customHeight="1">
      <c r="A710" s="274"/>
      <c r="B710" s="129"/>
      <c r="E710" s="130"/>
      <c r="F710" s="130"/>
      <c r="G710" s="130"/>
      <c r="H710" s="130"/>
      <c r="I710" s="130"/>
      <c r="J710" s="131"/>
      <c r="K710" s="132"/>
      <c r="L710" s="133"/>
    </row>
    <row r="711" spans="1:12" s="97" customFormat="1" ht="18" customHeight="1">
      <c r="A711" s="274"/>
      <c r="B711" s="129"/>
      <c r="E711" s="130"/>
      <c r="F711" s="130"/>
      <c r="G711" s="130"/>
      <c r="H711" s="130"/>
      <c r="I711" s="130"/>
      <c r="J711" s="131"/>
      <c r="K711" s="132"/>
      <c r="L711" s="133"/>
    </row>
    <row r="712" spans="1:12" s="97" customFormat="1" ht="18" customHeight="1">
      <c r="A712" s="274"/>
      <c r="B712" s="129"/>
      <c r="E712" s="130"/>
      <c r="F712" s="130"/>
      <c r="G712" s="130"/>
      <c r="H712" s="130"/>
      <c r="I712" s="130"/>
      <c r="J712" s="131"/>
      <c r="K712" s="132"/>
      <c r="L712" s="133"/>
    </row>
    <row r="713" spans="1:12" s="97" customFormat="1" ht="18" customHeight="1">
      <c r="A713" s="274"/>
      <c r="B713" s="129"/>
      <c r="E713" s="130"/>
      <c r="F713" s="130"/>
      <c r="G713" s="130"/>
      <c r="H713" s="130"/>
      <c r="I713" s="130"/>
      <c r="J713" s="131"/>
      <c r="K713" s="132"/>
      <c r="L713" s="133"/>
    </row>
    <row r="714" spans="1:12" s="97" customFormat="1" ht="18" customHeight="1">
      <c r="A714" s="274"/>
      <c r="B714" s="129"/>
      <c r="E714" s="130"/>
      <c r="F714" s="130"/>
      <c r="G714" s="130"/>
      <c r="H714" s="130"/>
      <c r="I714" s="130"/>
      <c r="J714" s="131"/>
      <c r="K714" s="132"/>
      <c r="L714" s="133"/>
    </row>
    <row r="715" spans="1:12" s="97" customFormat="1" ht="18" customHeight="1">
      <c r="A715" s="274"/>
      <c r="B715" s="129"/>
      <c r="E715" s="130"/>
      <c r="F715" s="130"/>
      <c r="G715" s="130"/>
      <c r="H715" s="130"/>
      <c r="I715" s="130"/>
      <c r="J715" s="131"/>
      <c r="K715" s="132"/>
      <c r="L715" s="133"/>
    </row>
    <row r="716" spans="1:12" s="97" customFormat="1" ht="18" customHeight="1">
      <c r="A716" s="274"/>
      <c r="B716" s="129"/>
      <c r="E716" s="130"/>
      <c r="F716" s="130"/>
      <c r="G716" s="130"/>
      <c r="H716" s="130"/>
      <c r="I716" s="130"/>
      <c r="J716" s="131"/>
      <c r="K716" s="132"/>
      <c r="L716" s="133"/>
    </row>
    <row r="717" spans="1:12" s="97" customFormat="1" ht="18" customHeight="1">
      <c r="A717" s="274"/>
      <c r="B717" s="129"/>
      <c r="E717" s="130"/>
      <c r="F717" s="130"/>
      <c r="G717" s="130"/>
      <c r="H717" s="130"/>
      <c r="I717" s="130"/>
      <c r="J717" s="131"/>
      <c r="K717" s="132"/>
      <c r="L717" s="133"/>
    </row>
    <row r="718" spans="1:12" s="97" customFormat="1" ht="18" customHeight="1">
      <c r="A718" s="274"/>
      <c r="B718" s="129"/>
      <c r="E718" s="130"/>
      <c r="F718" s="130"/>
      <c r="G718" s="130"/>
      <c r="H718" s="130"/>
      <c r="I718" s="130"/>
      <c r="J718" s="131"/>
      <c r="K718" s="132"/>
      <c r="L718" s="133"/>
    </row>
    <row r="719" spans="1:12" s="97" customFormat="1" ht="18" customHeight="1">
      <c r="A719" s="274"/>
      <c r="B719" s="129"/>
      <c r="E719" s="130"/>
      <c r="F719" s="130"/>
      <c r="G719" s="130"/>
      <c r="H719" s="130"/>
      <c r="I719" s="130"/>
      <c r="J719" s="131"/>
      <c r="K719" s="132"/>
      <c r="L719" s="133"/>
    </row>
    <row r="720" spans="1:12" s="97" customFormat="1" ht="18" customHeight="1">
      <c r="A720" s="274"/>
      <c r="B720" s="129"/>
      <c r="E720" s="130"/>
      <c r="F720" s="130"/>
      <c r="G720" s="130"/>
      <c r="H720" s="130"/>
      <c r="I720" s="130"/>
      <c r="J720" s="131"/>
      <c r="K720" s="132"/>
      <c r="L720" s="133"/>
    </row>
    <row r="721" spans="1:12" s="97" customFormat="1" ht="18" customHeight="1">
      <c r="A721" s="274"/>
      <c r="B721" s="129"/>
      <c r="E721" s="130"/>
      <c r="F721" s="130"/>
      <c r="G721" s="130"/>
      <c r="H721" s="130"/>
      <c r="I721" s="130"/>
      <c r="J721" s="131"/>
      <c r="K721" s="132"/>
      <c r="L721" s="133"/>
    </row>
    <row r="722" spans="1:12" s="97" customFormat="1" ht="18" customHeight="1">
      <c r="A722" s="274"/>
      <c r="B722" s="129"/>
      <c r="E722" s="130"/>
      <c r="F722" s="130"/>
      <c r="G722" s="130"/>
      <c r="H722" s="130"/>
      <c r="I722" s="130"/>
      <c r="J722" s="131"/>
      <c r="K722" s="132"/>
      <c r="L722" s="133"/>
    </row>
    <row r="723" spans="1:12" s="97" customFormat="1" ht="18" customHeight="1">
      <c r="A723" s="274"/>
      <c r="B723" s="129"/>
      <c r="E723" s="130"/>
      <c r="F723" s="130"/>
      <c r="G723" s="130"/>
      <c r="H723" s="130"/>
      <c r="I723" s="130"/>
      <c r="J723" s="131"/>
      <c r="K723" s="132"/>
      <c r="L723" s="133"/>
    </row>
    <row r="724" spans="1:12" s="97" customFormat="1" ht="18" customHeight="1">
      <c r="A724" s="274"/>
      <c r="B724" s="129"/>
      <c r="E724" s="130"/>
      <c r="F724" s="130"/>
      <c r="G724" s="130"/>
      <c r="H724" s="130"/>
      <c r="I724" s="130"/>
      <c r="J724" s="131"/>
      <c r="K724" s="132"/>
      <c r="L724" s="133"/>
    </row>
    <row r="725" spans="1:12" s="97" customFormat="1" ht="18" customHeight="1">
      <c r="A725" s="274"/>
      <c r="B725" s="129"/>
      <c r="E725" s="130"/>
      <c r="F725" s="130"/>
      <c r="G725" s="130"/>
      <c r="H725" s="130"/>
      <c r="I725" s="130"/>
      <c r="J725" s="131"/>
      <c r="K725" s="132"/>
      <c r="L725" s="133"/>
    </row>
    <row r="726" spans="1:12" s="97" customFormat="1" ht="18" customHeight="1">
      <c r="A726" s="274"/>
      <c r="B726" s="129"/>
      <c r="E726" s="130"/>
      <c r="F726" s="130"/>
      <c r="G726" s="130"/>
      <c r="H726" s="130"/>
      <c r="I726" s="130"/>
      <c r="J726" s="131"/>
      <c r="K726" s="132"/>
      <c r="L726" s="133"/>
    </row>
    <row r="727" spans="1:12" s="97" customFormat="1" ht="18" customHeight="1">
      <c r="A727" s="274"/>
      <c r="B727" s="129"/>
      <c r="E727" s="130"/>
      <c r="F727" s="130"/>
      <c r="G727" s="130"/>
      <c r="H727" s="130"/>
      <c r="I727" s="130"/>
      <c r="J727" s="131"/>
      <c r="K727" s="132"/>
      <c r="L727" s="133"/>
    </row>
    <row r="728" spans="1:12" s="97" customFormat="1" ht="18" customHeight="1">
      <c r="A728" s="274"/>
      <c r="B728" s="129"/>
      <c r="E728" s="130"/>
      <c r="F728" s="130"/>
      <c r="G728" s="130"/>
      <c r="H728" s="130"/>
      <c r="I728" s="130"/>
      <c r="J728" s="131"/>
      <c r="K728" s="132"/>
      <c r="L728" s="133"/>
    </row>
    <row r="729" spans="1:12" s="97" customFormat="1" ht="18" customHeight="1">
      <c r="A729" s="274"/>
      <c r="B729" s="129"/>
      <c r="E729" s="130"/>
      <c r="F729" s="130"/>
      <c r="G729" s="130"/>
      <c r="H729" s="130"/>
      <c r="I729" s="130"/>
      <c r="J729" s="131"/>
      <c r="K729" s="132"/>
      <c r="L729" s="133"/>
    </row>
    <row r="730" spans="1:12" s="97" customFormat="1" ht="18" customHeight="1">
      <c r="A730" s="274"/>
      <c r="B730" s="129"/>
      <c r="E730" s="130"/>
      <c r="F730" s="130"/>
      <c r="G730" s="130"/>
      <c r="H730" s="130"/>
      <c r="I730" s="130"/>
      <c r="J730" s="131"/>
      <c r="K730" s="132"/>
      <c r="L730" s="133"/>
    </row>
    <row r="731" spans="1:12" s="97" customFormat="1" ht="18" customHeight="1">
      <c r="A731" s="274"/>
      <c r="B731" s="129"/>
      <c r="E731" s="130"/>
      <c r="F731" s="130"/>
      <c r="G731" s="130"/>
      <c r="H731" s="130"/>
      <c r="I731" s="130"/>
      <c r="J731" s="131"/>
      <c r="K731" s="132"/>
      <c r="L731" s="133"/>
    </row>
    <row r="732" spans="1:12" s="97" customFormat="1" ht="18" customHeight="1">
      <c r="A732" s="274"/>
      <c r="B732" s="129"/>
      <c r="E732" s="130"/>
      <c r="F732" s="130"/>
      <c r="G732" s="130"/>
      <c r="H732" s="130"/>
      <c r="I732" s="130"/>
      <c r="J732" s="131"/>
      <c r="K732" s="132"/>
      <c r="L732" s="133"/>
    </row>
    <row r="733" spans="1:12" s="97" customFormat="1" ht="18" customHeight="1">
      <c r="A733" s="274"/>
      <c r="B733" s="129"/>
      <c r="E733" s="130"/>
      <c r="F733" s="130"/>
      <c r="G733" s="130"/>
      <c r="H733" s="130"/>
      <c r="I733" s="130"/>
      <c r="J733" s="131"/>
      <c r="K733" s="132"/>
      <c r="L733" s="133"/>
    </row>
    <row r="734" spans="1:12" s="97" customFormat="1" ht="18" customHeight="1">
      <c r="A734" s="274"/>
      <c r="B734" s="129"/>
      <c r="E734" s="130"/>
      <c r="F734" s="130"/>
      <c r="G734" s="130"/>
      <c r="H734" s="130"/>
      <c r="I734" s="130"/>
      <c r="J734" s="131"/>
      <c r="K734" s="132"/>
      <c r="L734" s="133"/>
    </row>
    <row r="735" spans="1:12" s="97" customFormat="1" ht="18" customHeight="1">
      <c r="A735" s="274"/>
      <c r="B735" s="129"/>
      <c r="E735" s="130"/>
      <c r="F735" s="130"/>
      <c r="G735" s="130"/>
      <c r="H735" s="130"/>
      <c r="I735" s="130"/>
      <c r="J735" s="131"/>
      <c r="K735" s="132"/>
      <c r="L735" s="133"/>
    </row>
    <row r="736" spans="1:12" s="97" customFormat="1" ht="18" customHeight="1">
      <c r="A736" s="274"/>
      <c r="B736" s="129"/>
      <c r="E736" s="130"/>
      <c r="F736" s="130"/>
      <c r="G736" s="130"/>
      <c r="H736" s="130"/>
      <c r="I736" s="130"/>
      <c r="J736" s="131"/>
      <c r="K736" s="132"/>
      <c r="L736" s="133"/>
    </row>
    <row r="737" spans="1:12" s="97" customFormat="1" ht="18" customHeight="1">
      <c r="A737" s="274"/>
      <c r="B737" s="129"/>
      <c r="E737" s="130"/>
      <c r="F737" s="130"/>
      <c r="G737" s="130"/>
      <c r="H737" s="130"/>
      <c r="I737" s="130"/>
      <c r="J737" s="131"/>
      <c r="K737" s="132"/>
      <c r="L737" s="133"/>
    </row>
    <row r="738" spans="1:12" s="97" customFormat="1" ht="18" customHeight="1">
      <c r="A738" s="274"/>
      <c r="B738" s="129"/>
      <c r="E738" s="130"/>
      <c r="F738" s="130"/>
      <c r="G738" s="130"/>
      <c r="H738" s="130"/>
      <c r="I738" s="130"/>
      <c r="J738" s="131"/>
      <c r="K738" s="132"/>
      <c r="L738" s="133"/>
    </row>
    <row r="739" spans="1:12" s="97" customFormat="1" ht="18" customHeight="1">
      <c r="A739" s="274"/>
      <c r="B739" s="129"/>
      <c r="E739" s="130"/>
      <c r="F739" s="130"/>
      <c r="G739" s="130"/>
      <c r="H739" s="130"/>
      <c r="I739" s="130"/>
      <c r="J739" s="131"/>
      <c r="K739" s="132"/>
      <c r="L739" s="133"/>
    </row>
    <row r="740" spans="1:12" s="97" customFormat="1" ht="18" customHeight="1">
      <c r="A740" s="274"/>
      <c r="B740" s="129"/>
      <c r="E740" s="130"/>
      <c r="F740" s="130"/>
      <c r="G740" s="130"/>
      <c r="H740" s="130"/>
      <c r="I740" s="130"/>
      <c r="J740" s="131"/>
      <c r="K740" s="132"/>
      <c r="L740" s="133"/>
    </row>
    <row r="741" spans="1:12" s="97" customFormat="1" ht="18" customHeight="1">
      <c r="A741" s="274"/>
      <c r="B741" s="129"/>
      <c r="E741" s="130"/>
      <c r="F741" s="130"/>
      <c r="G741" s="130"/>
      <c r="H741" s="130"/>
      <c r="I741" s="130"/>
      <c r="J741" s="131"/>
      <c r="K741" s="132"/>
      <c r="L741" s="133"/>
    </row>
    <row r="742" spans="1:12" s="97" customFormat="1" ht="18" customHeight="1">
      <c r="A742" s="274"/>
      <c r="B742" s="129"/>
      <c r="E742" s="130"/>
      <c r="F742" s="130"/>
      <c r="G742" s="130"/>
      <c r="H742" s="130"/>
      <c r="I742" s="130"/>
      <c r="J742" s="131"/>
      <c r="K742" s="132"/>
      <c r="L742" s="133"/>
    </row>
    <row r="743" spans="1:12" s="97" customFormat="1" ht="18" customHeight="1">
      <c r="A743" s="274"/>
      <c r="B743" s="129"/>
      <c r="E743" s="130"/>
      <c r="F743" s="130"/>
      <c r="G743" s="130"/>
      <c r="H743" s="130"/>
      <c r="I743" s="130"/>
      <c r="J743" s="131"/>
      <c r="K743" s="132"/>
      <c r="L743" s="133"/>
    </row>
    <row r="744" spans="1:12" s="97" customFormat="1" ht="18" customHeight="1">
      <c r="A744" s="274"/>
      <c r="B744" s="129"/>
      <c r="E744" s="130"/>
      <c r="F744" s="130"/>
      <c r="G744" s="130"/>
      <c r="H744" s="130"/>
      <c r="I744" s="130"/>
      <c r="J744" s="131"/>
      <c r="K744" s="132"/>
      <c r="L744" s="133"/>
    </row>
    <row r="745" spans="1:12" s="97" customFormat="1" ht="18" customHeight="1">
      <c r="A745" s="274"/>
      <c r="B745" s="129"/>
      <c r="E745" s="130"/>
      <c r="F745" s="130"/>
      <c r="G745" s="130"/>
      <c r="H745" s="130"/>
      <c r="I745" s="130"/>
      <c r="J745" s="131"/>
      <c r="K745" s="132"/>
      <c r="L745" s="133"/>
    </row>
    <row r="746" spans="1:12" s="97" customFormat="1" ht="18" customHeight="1">
      <c r="A746" s="274"/>
      <c r="B746" s="129"/>
      <c r="E746" s="130"/>
      <c r="F746" s="130"/>
      <c r="G746" s="130"/>
      <c r="H746" s="130"/>
      <c r="I746" s="130"/>
      <c r="J746" s="131"/>
      <c r="K746" s="132"/>
      <c r="L746" s="133"/>
    </row>
    <row r="747" spans="1:12" s="97" customFormat="1" ht="18" customHeight="1">
      <c r="A747" s="274"/>
      <c r="B747" s="129"/>
      <c r="E747" s="130"/>
      <c r="F747" s="130"/>
      <c r="G747" s="130"/>
      <c r="H747" s="130"/>
      <c r="I747" s="130"/>
      <c r="J747" s="131"/>
      <c r="K747" s="132"/>
      <c r="L747" s="133"/>
    </row>
    <row r="748" spans="1:12" s="97" customFormat="1" ht="18" customHeight="1">
      <c r="A748" s="274"/>
      <c r="B748" s="129"/>
      <c r="E748" s="130"/>
      <c r="F748" s="130"/>
      <c r="G748" s="130"/>
      <c r="H748" s="130"/>
      <c r="I748" s="130"/>
      <c r="J748" s="131"/>
      <c r="K748" s="132"/>
      <c r="L748" s="133"/>
    </row>
    <row r="749" spans="1:12" s="97" customFormat="1" ht="18" customHeight="1">
      <c r="A749" s="274"/>
      <c r="B749" s="129"/>
      <c r="E749" s="130"/>
      <c r="F749" s="130"/>
      <c r="G749" s="130"/>
      <c r="H749" s="130"/>
      <c r="I749" s="130"/>
      <c r="J749" s="131"/>
      <c r="K749" s="132"/>
      <c r="L749" s="133"/>
    </row>
    <row r="750" spans="1:12" s="97" customFormat="1" ht="18" customHeight="1">
      <c r="A750" s="274"/>
      <c r="B750" s="129"/>
      <c r="E750" s="130"/>
      <c r="F750" s="130"/>
      <c r="G750" s="130"/>
      <c r="H750" s="130"/>
      <c r="I750" s="130"/>
      <c r="J750" s="131"/>
      <c r="K750" s="132"/>
      <c r="L750" s="133"/>
    </row>
    <row r="751" spans="1:12" s="97" customFormat="1" ht="18" customHeight="1">
      <c r="A751" s="274"/>
      <c r="B751" s="129"/>
      <c r="E751" s="130"/>
      <c r="F751" s="130"/>
      <c r="G751" s="130"/>
      <c r="H751" s="130"/>
      <c r="I751" s="130"/>
      <c r="J751" s="131"/>
      <c r="K751" s="132"/>
      <c r="L751" s="133"/>
    </row>
    <row r="752" spans="1:12" s="97" customFormat="1" ht="18" customHeight="1">
      <c r="A752" s="274"/>
      <c r="B752" s="129"/>
      <c r="E752" s="130"/>
      <c r="F752" s="130"/>
      <c r="G752" s="130"/>
      <c r="H752" s="130"/>
      <c r="I752" s="130"/>
      <c r="J752" s="131"/>
      <c r="K752" s="132"/>
      <c r="L752" s="133"/>
    </row>
    <row r="753" spans="1:12" s="97" customFormat="1" ht="18" customHeight="1">
      <c r="A753" s="274"/>
      <c r="B753" s="129"/>
      <c r="E753" s="130"/>
      <c r="F753" s="130"/>
      <c r="G753" s="130"/>
      <c r="H753" s="130"/>
      <c r="I753" s="130"/>
      <c r="J753" s="131"/>
      <c r="K753" s="132"/>
      <c r="L753" s="133"/>
    </row>
    <row r="754" spans="1:12" s="97" customFormat="1" ht="18" customHeight="1">
      <c r="A754" s="274"/>
      <c r="B754" s="129"/>
      <c r="E754" s="130"/>
      <c r="F754" s="130"/>
      <c r="G754" s="130"/>
      <c r="H754" s="130"/>
      <c r="I754" s="130"/>
      <c r="J754" s="131"/>
      <c r="K754" s="132"/>
      <c r="L754" s="133"/>
    </row>
    <row r="755" spans="1:12" s="97" customFormat="1" ht="18" customHeight="1">
      <c r="A755" s="274"/>
      <c r="B755" s="129"/>
      <c r="E755" s="130"/>
      <c r="F755" s="130"/>
      <c r="G755" s="130"/>
      <c r="H755" s="130"/>
      <c r="I755" s="130"/>
      <c r="J755" s="131"/>
      <c r="K755" s="132"/>
      <c r="L755" s="133"/>
    </row>
    <row r="756" spans="1:12" s="97" customFormat="1" ht="18" customHeight="1">
      <c r="A756" s="274"/>
      <c r="B756" s="129"/>
      <c r="E756" s="130"/>
      <c r="F756" s="130"/>
      <c r="G756" s="130"/>
      <c r="H756" s="130"/>
      <c r="I756" s="130"/>
      <c r="J756" s="131"/>
      <c r="K756" s="132"/>
      <c r="L756" s="133"/>
    </row>
    <row r="757" spans="1:12" s="97" customFormat="1" ht="18" customHeight="1">
      <c r="A757" s="274"/>
      <c r="B757" s="129"/>
      <c r="E757" s="130"/>
      <c r="F757" s="130"/>
      <c r="G757" s="130"/>
      <c r="H757" s="130"/>
      <c r="I757" s="130"/>
      <c r="J757" s="131"/>
      <c r="K757" s="132"/>
      <c r="L757" s="133"/>
    </row>
    <row r="758" spans="1:12" s="97" customFormat="1" ht="18" customHeight="1">
      <c r="A758" s="274"/>
      <c r="B758" s="129"/>
      <c r="E758" s="130"/>
      <c r="F758" s="130"/>
      <c r="G758" s="130"/>
      <c r="H758" s="130"/>
      <c r="I758" s="130"/>
      <c r="J758" s="131"/>
      <c r="K758" s="132"/>
      <c r="L758" s="133"/>
    </row>
    <row r="759" spans="1:12" s="97" customFormat="1" ht="18" customHeight="1">
      <c r="A759" s="274"/>
      <c r="B759" s="129"/>
      <c r="E759" s="130"/>
      <c r="F759" s="130"/>
      <c r="G759" s="130"/>
      <c r="H759" s="130"/>
      <c r="I759" s="130"/>
      <c r="J759" s="131"/>
      <c r="K759" s="132"/>
      <c r="L759" s="133"/>
    </row>
    <row r="760" spans="1:12" s="97" customFormat="1" ht="18" customHeight="1">
      <c r="A760" s="274"/>
      <c r="B760" s="129"/>
      <c r="E760" s="130"/>
      <c r="F760" s="130"/>
      <c r="G760" s="130"/>
      <c r="H760" s="130"/>
      <c r="I760" s="130"/>
      <c r="J760" s="131"/>
      <c r="K760" s="132"/>
      <c r="L760" s="133"/>
    </row>
    <row r="761" spans="1:12" s="97" customFormat="1" ht="18" customHeight="1">
      <c r="A761" s="128"/>
      <c r="B761" s="129"/>
      <c r="E761" s="130"/>
      <c r="F761" s="130"/>
      <c r="G761" s="130"/>
      <c r="H761" s="130"/>
      <c r="I761" s="130"/>
      <c r="J761" s="131"/>
      <c r="K761" s="132"/>
      <c r="L761" s="133"/>
    </row>
    <row r="762" spans="1:12" s="97" customFormat="1" ht="18" customHeight="1">
      <c r="A762" s="128"/>
      <c r="B762" s="129"/>
      <c r="E762" s="130"/>
      <c r="F762" s="130"/>
      <c r="G762" s="130"/>
      <c r="H762" s="130"/>
      <c r="I762" s="130"/>
      <c r="J762" s="131"/>
      <c r="K762" s="132"/>
      <c r="L762" s="133"/>
    </row>
    <row r="763" spans="1:12" s="97" customFormat="1" ht="18" customHeight="1">
      <c r="A763" s="128"/>
      <c r="B763" s="129"/>
      <c r="E763" s="130"/>
      <c r="F763" s="130"/>
      <c r="G763" s="130"/>
      <c r="H763" s="130"/>
      <c r="I763" s="130"/>
      <c r="J763" s="131"/>
      <c r="K763" s="132"/>
      <c r="L763" s="133"/>
    </row>
    <row r="764" spans="1:12" s="97" customFormat="1" ht="18" customHeight="1">
      <c r="A764" s="128"/>
      <c r="B764" s="129"/>
      <c r="E764" s="130"/>
      <c r="F764" s="130"/>
      <c r="G764" s="130"/>
      <c r="H764" s="130"/>
      <c r="I764" s="130"/>
      <c r="J764" s="131"/>
      <c r="K764" s="132"/>
      <c r="L764" s="133"/>
    </row>
    <row r="765" spans="1:12" s="97" customFormat="1" ht="18" customHeight="1">
      <c r="A765" s="128"/>
      <c r="B765" s="129"/>
      <c r="E765" s="130"/>
      <c r="F765" s="130"/>
      <c r="G765" s="130"/>
      <c r="H765" s="130"/>
      <c r="I765" s="130"/>
      <c r="J765" s="131"/>
      <c r="K765" s="132"/>
      <c r="L765" s="133"/>
    </row>
    <row r="766" spans="1:12" s="97" customFormat="1" ht="18" customHeight="1">
      <c r="A766" s="128"/>
      <c r="B766" s="129"/>
      <c r="E766" s="130"/>
      <c r="F766" s="130"/>
      <c r="G766" s="130"/>
      <c r="H766" s="130"/>
      <c r="I766" s="130"/>
      <c r="J766" s="131"/>
      <c r="K766" s="132"/>
      <c r="L766" s="133"/>
    </row>
    <row r="767" spans="1:12" s="97" customFormat="1" ht="18" customHeight="1">
      <c r="A767" s="128"/>
      <c r="B767" s="129"/>
      <c r="E767" s="130"/>
      <c r="F767" s="130"/>
      <c r="G767" s="130"/>
      <c r="H767" s="130"/>
      <c r="I767" s="130"/>
      <c r="J767" s="131"/>
      <c r="K767" s="132"/>
      <c r="L767" s="133"/>
    </row>
    <row r="768" spans="1:12" s="97" customFormat="1" ht="18" customHeight="1">
      <c r="A768" s="128"/>
      <c r="B768" s="129"/>
      <c r="E768" s="130"/>
      <c r="F768" s="130"/>
      <c r="G768" s="130"/>
      <c r="H768" s="130"/>
      <c r="I768" s="130"/>
      <c r="J768" s="131"/>
      <c r="K768" s="132"/>
      <c r="L768" s="133"/>
    </row>
    <row r="769" spans="1:12" s="97" customFormat="1" ht="18" customHeight="1">
      <c r="A769" s="128"/>
      <c r="B769" s="129"/>
      <c r="E769" s="130"/>
      <c r="F769" s="130"/>
      <c r="G769" s="130"/>
      <c r="H769" s="130"/>
      <c r="I769" s="130"/>
      <c r="J769" s="131"/>
      <c r="K769" s="132"/>
      <c r="L769" s="133"/>
    </row>
    <row r="770" spans="1:12" s="97" customFormat="1" ht="18" customHeight="1">
      <c r="A770" s="128"/>
      <c r="B770" s="129"/>
      <c r="E770" s="130"/>
      <c r="F770" s="130"/>
      <c r="G770" s="130"/>
      <c r="H770" s="130"/>
      <c r="I770" s="130"/>
      <c r="J770" s="131"/>
      <c r="K770" s="132"/>
      <c r="L770" s="133"/>
    </row>
    <row r="771" spans="1:12" s="97" customFormat="1" ht="18" customHeight="1">
      <c r="A771" s="128"/>
      <c r="B771" s="129"/>
      <c r="E771" s="130"/>
      <c r="F771" s="130"/>
      <c r="G771" s="130"/>
      <c r="H771" s="130"/>
      <c r="I771" s="130"/>
      <c r="J771" s="131"/>
      <c r="K771" s="132"/>
      <c r="L771" s="133"/>
    </row>
    <row r="772" spans="1:12" s="97" customFormat="1" ht="18" customHeight="1">
      <c r="A772" s="128"/>
      <c r="B772" s="129"/>
      <c r="E772" s="130"/>
      <c r="F772" s="130"/>
      <c r="G772" s="130"/>
      <c r="H772" s="130"/>
      <c r="I772" s="130"/>
      <c r="J772" s="131"/>
      <c r="K772" s="132"/>
      <c r="L772" s="133"/>
    </row>
    <row r="773" spans="1:12" s="97" customFormat="1" ht="18" customHeight="1">
      <c r="A773" s="128"/>
      <c r="B773" s="129"/>
      <c r="E773" s="130"/>
      <c r="F773" s="130"/>
      <c r="G773" s="130"/>
      <c r="H773" s="130"/>
      <c r="I773" s="130"/>
      <c r="J773" s="131"/>
      <c r="K773" s="132"/>
      <c r="L773" s="133"/>
    </row>
    <row r="774" spans="1:12" s="97" customFormat="1" ht="18" customHeight="1">
      <c r="A774" s="128"/>
      <c r="B774" s="129"/>
      <c r="E774" s="130"/>
      <c r="F774" s="130"/>
      <c r="G774" s="130"/>
      <c r="H774" s="130"/>
      <c r="I774" s="130"/>
      <c r="J774" s="131"/>
      <c r="K774" s="132"/>
      <c r="L774" s="133"/>
    </row>
    <row r="775" spans="1:12" s="97" customFormat="1" ht="18" customHeight="1">
      <c r="A775" s="128"/>
      <c r="B775" s="129"/>
      <c r="E775" s="130"/>
      <c r="F775" s="130"/>
      <c r="G775" s="130"/>
      <c r="H775" s="130"/>
      <c r="I775" s="130"/>
      <c r="J775" s="131"/>
      <c r="K775" s="132"/>
      <c r="L775" s="133"/>
    </row>
    <row r="776" spans="1:12" s="97" customFormat="1" ht="18" customHeight="1">
      <c r="A776" s="128"/>
      <c r="B776" s="134"/>
      <c r="C776" s="23"/>
      <c r="D776" s="23"/>
      <c r="E776" s="135"/>
      <c r="F776" s="135"/>
      <c r="G776" s="135"/>
      <c r="H776" s="135"/>
      <c r="I776" s="135"/>
      <c r="J776" s="136"/>
      <c r="K776" s="137"/>
      <c r="L776" s="138"/>
    </row>
    <row r="777" spans="1:12" s="97" customFormat="1" ht="18" customHeight="1">
      <c r="A777" s="128"/>
      <c r="B777" s="134"/>
      <c r="C777" s="23"/>
      <c r="D777" s="23"/>
      <c r="E777" s="135"/>
      <c r="F777" s="135"/>
      <c r="G777" s="135"/>
      <c r="H777" s="135"/>
      <c r="I777" s="135"/>
      <c r="J777" s="136"/>
      <c r="K777" s="137"/>
      <c r="L777" s="138"/>
    </row>
    <row r="778" spans="1:12" s="97" customFormat="1" ht="18" customHeight="1">
      <c r="A778" s="128"/>
      <c r="B778" s="134"/>
      <c r="C778" s="23"/>
      <c r="D778" s="23"/>
      <c r="E778" s="135"/>
      <c r="F778" s="135"/>
      <c r="G778" s="135"/>
      <c r="H778" s="135"/>
      <c r="I778" s="135"/>
      <c r="J778" s="136"/>
      <c r="K778" s="137"/>
      <c r="L778" s="138"/>
    </row>
    <row r="779" ht="18" customHeight="1">
      <c r="M779" s="97"/>
    </row>
  </sheetData>
  <sheetProtection/>
  <mergeCells count="119">
    <mergeCell ref="E251:I251"/>
    <mergeCell ref="A334:D334"/>
    <mergeCell ref="B251:B252"/>
    <mergeCell ref="C251:C252"/>
    <mergeCell ref="A273:D273"/>
    <mergeCell ref="E282:I282"/>
    <mergeCell ref="A365:D365"/>
    <mergeCell ref="C282:C283"/>
    <mergeCell ref="A242:D242"/>
    <mergeCell ref="A343:A344"/>
    <mergeCell ref="B343:B344"/>
    <mergeCell ref="C343:C344"/>
    <mergeCell ref="B313:B314"/>
    <mergeCell ref="C313:C314"/>
    <mergeCell ref="B129:B130"/>
    <mergeCell ref="A646:A647"/>
    <mergeCell ref="A220:A221"/>
    <mergeCell ref="A588:A589"/>
    <mergeCell ref="C220:C221"/>
    <mergeCell ref="B622:B623"/>
    <mergeCell ref="B576:B577"/>
    <mergeCell ref="B526:B527"/>
    <mergeCell ref="A313:A314"/>
    <mergeCell ref="B282:B283"/>
    <mergeCell ref="C158:C159"/>
    <mergeCell ref="B496:B497"/>
    <mergeCell ref="E188:I188"/>
    <mergeCell ref="E433:I433"/>
    <mergeCell ref="E158:I158"/>
    <mergeCell ref="A304:D304"/>
    <mergeCell ref="C465:C466"/>
    <mergeCell ref="B405:B406"/>
    <mergeCell ref="C405:C406"/>
    <mergeCell ref="A251:A252"/>
    <mergeCell ref="C576:C577"/>
    <mergeCell ref="K588:L588"/>
    <mergeCell ref="K616:L616"/>
    <mergeCell ref="E677:I677"/>
    <mergeCell ref="K671:L671"/>
    <mergeCell ref="B651:B652"/>
    <mergeCell ref="C651:C652"/>
    <mergeCell ref="E593:I593"/>
    <mergeCell ref="K647:L647"/>
    <mergeCell ref="E576:I576"/>
    <mergeCell ref="K670:L670"/>
    <mergeCell ref="K692:L692"/>
    <mergeCell ref="K690:L690"/>
    <mergeCell ref="K691:L691"/>
    <mergeCell ref="E526:I526"/>
    <mergeCell ref="E313:I313"/>
    <mergeCell ref="E343:I343"/>
    <mergeCell ref="A672:A673"/>
    <mergeCell ref="B677:B678"/>
    <mergeCell ref="C677:C678"/>
    <mergeCell ref="E651:I651"/>
    <mergeCell ref="A571:A572"/>
    <mergeCell ref="C622:C623"/>
    <mergeCell ref="E622:I622"/>
    <mergeCell ref="B593:B594"/>
    <mergeCell ref="C593:C594"/>
    <mergeCell ref="A617:A618"/>
    <mergeCell ref="E97:I97"/>
    <mergeCell ref="E129:I129"/>
    <mergeCell ref="A129:A130"/>
    <mergeCell ref="A282:A283"/>
    <mergeCell ref="C188:C189"/>
    <mergeCell ref="A89:D89"/>
    <mergeCell ref="A121:D121"/>
    <mergeCell ref="A149:D149"/>
    <mergeCell ref="A178:D178"/>
    <mergeCell ref="A211:D211"/>
    <mergeCell ref="A1:L1"/>
    <mergeCell ref="A4:K4"/>
    <mergeCell ref="A5:K5"/>
    <mergeCell ref="A3:K3"/>
    <mergeCell ref="A14:A15"/>
    <mergeCell ref="B14:B15"/>
    <mergeCell ref="C14:C15"/>
    <mergeCell ref="E14:I14"/>
    <mergeCell ref="A2:K2"/>
    <mergeCell ref="B97:B98"/>
    <mergeCell ref="C97:C98"/>
    <mergeCell ref="B220:B221"/>
    <mergeCell ref="B158:B159"/>
    <mergeCell ref="C129:C130"/>
    <mergeCell ref="A455:D455"/>
    <mergeCell ref="A389:D389"/>
    <mergeCell ref="A391:D391"/>
    <mergeCell ref="B188:B189"/>
    <mergeCell ref="B433:B434"/>
    <mergeCell ref="A28:D28"/>
    <mergeCell ref="B66:B67"/>
    <mergeCell ref="C66:C67"/>
    <mergeCell ref="E66:I66"/>
    <mergeCell ref="A35:A36"/>
    <mergeCell ref="B35:B36"/>
    <mergeCell ref="A55:D55"/>
    <mergeCell ref="A66:A67"/>
    <mergeCell ref="C35:C36"/>
    <mergeCell ref="E35:I35"/>
    <mergeCell ref="C496:C497"/>
    <mergeCell ref="E496:I496"/>
    <mergeCell ref="A373:A374"/>
    <mergeCell ref="B373:B374"/>
    <mergeCell ref="C373:C374"/>
    <mergeCell ref="E373:I373"/>
    <mergeCell ref="E465:I465"/>
    <mergeCell ref="E405:I405"/>
    <mergeCell ref="C433:C434"/>
    <mergeCell ref="C526:C527"/>
    <mergeCell ref="E220:I220"/>
    <mergeCell ref="A537:D537"/>
    <mergeCell ref="A538:D538"/>
    <mergeCell ref="A428:D428"/>
    <mergeCell ref="A487:D487"/>
    <mergeCell ref="A536:D536"/>
    <mergeCell ref="A390:D390"/>
    <mergeCell ref="A518:D518"/>
    <mergeCell ref="B465:B466"/>
  </mergeCells>
  <printOptions/>
  <pageMargins left="0.2755905511811024" right="0.03937007874015748" top="0.9055118110236221" bottom="0.15748031496062992" header="0.9055118110236221" footer="0.15748031496062992"/>
  <pageSetup firstPageNumber="81" useFirstPageNumber="1" horizontalDpi="600" verticalDpi="600" orientation="landscape" paperSize="9" scale="92" r:id="rId1"/>
  <rowBreaks count="4" manualBreakCount="4">
    <brk id="124" max="11" man="1"/>
    <brk id="153" max="11" man="1"/>
    <brk id="215" max="11" man="1"/>
    <brk id="24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83"/>
  <sheetViews>
    <sheetView view="pageBreakPreview" zoomScaleSheetLayoutView="100" zoomScalePageLayoutView="0" workbookViewId="0" topLeftCell="A34">
      <selection activeCell="K51" sqref="K51"/>
    </sheetView>
  </sheetViews>
  <sheetFormatPr defaultColWidth="9.140625" defaultRowHeight="19.5" customHeight="1"/>
  <cols>
    <col min="1" max="1" width="4.28125" style="128" customWidth="1"/>
    <col min="2" max="2" width="22.421875" style="134" customWidth="1"/>
    <col min="3" max="3" width="23.7109375" style="23" customWidth="1"/>
    <col min="4" max="4" width="14.8515625" style="23" customWidth="1"/>
    <col min="5" max="7" width="9.140625" style="135" customWidth="1"/>
    <col min="8" max="8" width="9.57421875" style="135" customWidth="1"/>
    <col min="9" max="9" width="9.140625" style="135" customWidth="1"/>
    <col min="10" max="10" width="11.140625" style="345" customWidth="1"/>
    <col min="11" max="11" width="15.7109375" style="23" customWidth="1"/>
    <col min="12" max="12" width="10.140625" style="346" customWidth="1"/>
    <col min="13" max="16384" width="9.140625" style="23" customWidth="1"/>
  </cols>
  <sheetData>
    <row r="1" spans="1:12" s="42" customFormat="1" ht="19.5" customHeight="1">
      <c r="A1" s="342"/>
      <c r="B1" s="342"/>
      <c r="C1" s="342"/>
      <c r="D1" s="342"/>
      <c r="E1" s="291"/>
      <c r="F1" s="291"/>
      <c r="G1" s="291"/>
      <c r="H1" s="291"/>
      <c r="I1" s="291"/>
      <c r="J1" s="343"/>
      <c r="K1" s="344"/>
      <c r="L1" s="339" t="s">
        <v>60</v>
      </c>
    </row>
    <row r="2" spans="1:12" s="42" customFormat="1" ht="20.25" customHeight="1">
      <c r="A2" s="656" t="s">
        <v>39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346"/>
    </row>
    <row r="3" spans="1:12" s="42" customFormat="1" ht="20.25" customHeight="1">
      <c r="A3" s="656" t="s">
        <v>423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39"/>
    </row>
    <row r="4" spans="1:12" s="42" customFormat="1" ht="20.25" customHeight="1">
      <c r="A4" s="657" t="s">
        <v>40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39"/>
    </row>
    <row r="5" spans="1:12" s="42" customFormat="1" ht="20.25" customHeight="1">
      <c r="A5" s="656" t="s">
        <v>196</v>
      </c>
      <c r="B5" s="656"/>
      <c r="C5" s="656"/>
      <c r="D5" s="656"/>
      <c r="E5" s="656"/>
      <c r="F5" s="656"/>
      <c r="G5" s="656"/>
      <c r="H5" s="656"/>
      <c r="I5" s="656"/>
      <c r="J5" s="656"/>
      <c r="K5" s="656"/>
      <c r="L5" s="39"/>
    </row>
    <row r="6" spans="1:12" s="42" customFormat="1" ht="20.25" customHeight="1">
      <c r="A6" s="332" t="s">
        <v>216</v>
      </c>
      <c r="B6" s="337"/>
      <c r="C6" s="329"/>
      <c r="D6" s="329"/>
      <c r="E6" s="329"/>
      <c r="F6" s="329"/>
      <c r="G6" s="329"/>
      <c r="H6" s="329"/>
      <c r="I6" s="329"/>
      <c r="J6" s="329"/>
      <c r="K6" s="329"/>
      <c r="L6" s="39"/>
    </row>
    <row r="7" spans="1:12" s="42" customFormat="1" ht="20.25" customHeight="1">
      <c r="A7" s="333" t="s">
        <v>217</v>
      </c>
      <c r="B7" s="338"/>
      <c r="C7" s="329"/>
      <c r="D7" s="329"/>
      <c r="E7" s="329"/>
      <c r="F7" s="329"/>
      <c r="G7" s="329"/>
      <c r="H7" s="329"/>
      <c r="I7" s="329"/>
      <c r="J7" s="329"/>
      <c r="K7" s="329"/>
      <c r="L7" s="39"/>
    </row>
    <row r="8" spans="1:12" s="42" customFormat="1" ht="20.25" customHeight="1">
      <c r="A8" s="333" t="s">
        <v>218</v>
      </c>
      <c r="B8" s="338"/>
      <c r="C8" s="329"/>
      <c r="D8" s="329"/>
      <c r="E8" s="329"/>
      <c r="F8" s="329"/>
      <c r="G8" s="329"/>
      <c r="H8" s="329"/>
      <c r="I8" s="329"/>
      <c r="J8" s="329"/>
      <c r="K8" s="329"/>
      <c r="L8" s="39"/>
    </row>
    <row r="9" spans="1:12" s="42" customFormat="1" ht="20.25" customHeight="1">
      <c r="A9" s="333" t="s">
        <v>203</v>
      </c>
      <c r="B9" s="338"/>
      <c r="C9" s="329"/>
      <c r="D9" s="329"/>
      <c r="E9" s="329"/>
      <c r="F9" s="329"/>
      <c r="G9" s="329"/>
      <c r="H9" s="329"/>
      <c r="I9" s="329"/>
      <c r="J9" s="329"/>
      <c r="K9" s="329"/>
      <c r="L9" s="39"/>
    </row>
    <row r="10" spans="1:12" s="42" customFormat="1" ht="20.25" customHeight="1">
      <c r="A10" s="333" t="s">
        <v>219</v>
      </c>
      <c r="B10" s="338"/>
      <c r="C10" s="329"/>
      <c r="D10" s="329"/>
      <c r="E10" s="329"/>
      <c r="F10" s="329"/>
      <c r="G10" s="329"/>
      <c r="H10" s="329"/>
      <c r="I10" s="329"/>
      <c r="J10" s="329"/>
      <c r="K10" s="329"/>
      <c r="L10" s="39"/>
    </row>
    <row r="11" spans="1:12" s="42" customFormat="1" ht="20.25" customHeight="1">
      <c r="A11" s="332" t="s">
        <v>213</v>
      </c>
      <c r="B11" s="84"/>
      <c r="C11" s="329"/>
      <c r="D11" s="329"/>
      <c r="E11" s="329"/>
      <c r="F11" s="329"/>
      <c r="G11" s="329"/>
      <c r="H11" s="329"/>
      <c r="I11" s="329"/>
      <c r="J11" s="329"/>
      <c r="K11" s="329"/>
      <c r="L11" s="39"/>
    </row>
    <row r="12" spans="1:12" s="42" customFormat="1" ht="19.5" customHeight="1">
      <c r="A12" s="337"/>
      <c r="B12" s="58" t="s">
        <v>214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9"/>
    </row>
    <row r="13" spans="1:12" s="58" customFormat="1" ht="19.5" customHeight="1">
      <c r="A13" s="43"/>
      <c r="B13" s="334" t="s">
        <v>215</v>
      </c>
      <c r="C13" s="38"/>
      <c r="D13" s="38"/>
      <c r="E13" s="44"/>
      <c r="F13" s="44"/>
      <c r="G13" s="44"/>
      <c r="H13" s="44"/>
      <c r="I13" s="45"/>
      <c r="J13" s="43"/>
      <c r="K13" s="43"/>
      <c r="L13" s="46"/>
    </row>
    <row r="14" spans="1:12" s="58" customFormat="1" ht="19.5" customHeight="1">
      <c r="A14" s="658" t="s">
        <v>1</v>
      </c>
      <c r="B14" s="659" t="s">
        <v>2</v>
      </c>
      <c r="C14" s="658" t="s">
        <v>3</v>
      </c>
      <c r="D14" s="55" t="s">
        <v>4</v>
      </c>
      <c r="E14" s="662" t="s">
        <v>42</v>
      </c>
      <c r="F14" s="663"/>
      <c r="G14" s="663"/>
      <c r="H14" s="663"/>
      <c r="I14" s="664"/>
      <c r="J14" s="56" t="s">
        <v>35</v>
      </c>
      <c r="K14" s="57" t="s">
        <v>57</v>
      </c>
      <c r="L14" s="57" t="s">
        <v>6</v>
      </c>
    </row>
    <row r="15" spans="1:12" s="8" customFormat="1" ht="19.5" customHeight="1">
      <c r="A15" s="658"/>
      <c r="B15" s="671"/>
      <c r="C15" s="658"/>
      <c r="D15" s="347" t="s">
        <v>5</v>
      </c>
      <c r="E15" s="60">
        <v>2566</v>
      </c>
      <c r="F15" s="60">
        <v>2567</v>
      </c>
      <c r="G15" s="60">
        <v>2568</v>
      </c>
      <c r="H15" s="60">
        <v>2569</v>
      </c>
      <c r="I15" s="60">
        <v>2570</v>
      </c>
      <c r="J15" s="61" t="s">
        <v>36</v>
      </c>
      <c r="K15" s="62" t="s">
        <v>56</v>
      </c>
      <c r="L15" s="62" t="s">
        <v>7</v>
      </c>
    </row>
    <row r="16" spans="1:12" s="8" customFormat="1" ht="19.5" customHeight="1">
      <c r="A16" s="598">
        <v>1</v>
      </c>
      <c r="B16" s="325" t="s">
        <v>522</v>
      </c>
      <c r="C16" s="607" t="s">
        <v>494</v>
      </c>
      <c r="D16" s="613" t="s">
        <v>495</v>
      </c>
      <c r="E16" s="469" t="s">
        <v>11</v>
      </c>
      <c r="F16" s="469">
        <v>150000</v>
      </c>
      <c r="G16" s="469">
        <v>150000</v>
      </c>
      <c r="H16" s="469">
        <v>150000</v>
      </c>
      <c r="I16" s="469">
        <v>150000</v>
      </c>
      <c r="J16" s="6" t="s">
        <v>401</v>
      </c>
      <c r="K16" s="433" t="s">
        <v>411</v>
      </c>
      <c r="L16" s="386" t="s">
        <v>220</v>
      </c>
    </row>
    <row r="17" spans="1:12" s="8" customFormat="1" ht="19.5" customHeight="1">
      <c r="A17" s="599"/>
      <c r="B17" s="285" t="s">
        <v>529</v>
      </c>
      <c r="C17" s="605"/>
      <c r="D17" s="614" t="s">
        <v>496</v>
      </c>
      <c r="E17" s="471"/>
      <c r="F17" s="474"/>
      <c r="G17" s="486"/>
      <c r="H17" s="486"/>
      <c r="I17" s="471"/>
      <c r="J17" s="11" t="s">
        <v>410</v>
      </c>
      <c r="K17" s="432" t="s">
        <v>412</v>
      </c>
      <c r="L17" s="436" t="s">
        <v>523</v>
      </c>
    </row>
    <row r="18" spans="1:12" s="8" customFormat="1" ht="11.25" customHeight="1">
      <c r="A18" s="600"/>
      <c r="B18" s="603"/>
      <c r="C18" s="331"/>
      <c r="D18" s="43"/>
      <c r="E18" s="471"/>
      <c r="F18" s="474"/>
      <c r="G18" s="486"/>
      <c r="H18" s="486"/>
      <c r="I18" s="471"/>
      <c r="J18" s="11"/>
      <c r="K18" s="435" t="s">
        <v>413</v>
      </c>
      <c r="L18" s="437"/>
    </row>
    <row r="19" spans="1:13" ht="20.25" customHeight="1">
      <c r="A19" s="604">
        <v>2</v>
      </c>
      <c r="B19" s="593" t="s">
        <v>497</v>
      </c>
      <c r="C19" s="610" t="s">
        <v>519</v>
      </c>
      <c r="D19" s="613" t="s">
        <v>495</v>
      </c>
      <c r="E19" s="469" t="s">
        <v>11</v>
      </c>
      <c r="F19" s="469">
        <v>90000</v>
      </c>
      <c r="G19" s="469">
        <v>90000</v>
      </c>
      <c r="H19" s="469">
        <v>90000</v>
      </c>
      <c r="I19" s="469">
        <v>90000</v>
      </c>
      <c r="J19" s="6" t="s">
        <v>401</v>
      </c>
      <c r="K19" s="608" t="s">
        <v>532</v>
      </c>
      <c r="L19" s="386" t="s">
        <v>220</v>
      </c>
      <c r="M19" s="91"/>
    </row>
    <row r="20" spans="1:13" s="297" customFormat="1" ht="23.25" customHeight="1">
      <c r="A20" s="596"/>
      <c r="B20" s="8" t="s">
        <v>493</v>
      </c>
      <c r="C20" s="611" t="s">
        <v>520</v>
      </c>
      <c r="D20" s="614" t="s">
        <v>496</v>
      </c>
      <c r="E20" s="471"/>
      <c r="F20" s="473"/>
      <c r="G20" s="473"/>
      <c r="H20" s="473"/>
      <c r="I20" s="471"/>
      <c r="J20" s="11" t="s">
        <v>410</v>
      </c>
      <c r="K20" s="290" t="s">
        <v>533</v>
      </c>
      <c r="L20" s="605" t="s">
        <v>523</v>
      </c>
      <c r="M20" s="296"/>
    </row>
    <row r="21" spans="1:13" s="297" customFormat="1" ht="25.5" customHeight="1">
      <c r="A21" s="596"/>
      <c r="B21" s="58"/>
      <c r="C21" s="611" t="s">
        <v>536</v>
      </c>
      <c r="D21" s="329"/>
      <c r="E21" s="471"/>
      <c r="F21" s="473"/>
      <c r="G21" s="473"/>
      <c r="H21" s="473"/>
      <c r="I21" s="471"/>
      <c r="J21" s="11"/>
      <c r="K21" s="290" t="s">
        <v>534</v>
      </c>
      <c r="L21" s="601"/>
      <c r="M21" s="296"/>
    </row>
    <row r="22" spans="1:13" s="297" customFormat="1" ht="25.5" customHeight="1">
      <c r="A22" s="597"/>
      <c r="B22" s="594"/>
      <c r="C22" s="612"/>
      <c r="D22" s="595"/>
      <c r="E22" s="602"/>
      <c r="F22" s="602"/>
      <c r="G22" s="602"/>
      <c r="H22" s="602"/>
      <c r="I22" s="602"/>
      <c r="J22" s="602"/>
      <c r="K22" s="609" t="s">
        <v>535</v>
      </c>
      <c r="L22" s="606"/>
      <c r="M22" s="296"/>
    </row>
    <row r="23" spans="1:13" s="297" customFormat="1" ht="25.5" customHeight="1">
      <c r="A23" s="598">
        <v>3</v>
      </c>
      <c r="B23" s="325" t="s">
        <v>528</v>
      </c>
      <c r="C23" s="162" t="s">
        <v>411</v>
      </c>
      <c r="D23" s="613" t="s">
        <v>495</v>
      </c>
      <c r="E23" s="469" t="s">
        <v>11</v>
      </c>
      <c r="F23" s="469">
        <v>90000</v>
      </c>
      <c r="G23" s="469">
        <v>90000</v>
      </c>
      <c r="H23" s="469">
        <v>90000</v>
      </c>
      <c r="I23" s="469">
        <v>90000</v>
      </c>
      <c r="J23" s="6" t="s">
        <v>401</v>
      </c>
      <c r="K23" s="433" t="s">
        <v>411</v>
      </c>
      <c r="L23" s="386" t="s">
        <v>220</v>
      </c>
      <c r="M23" s="296"/>
    </row>
    <row r="24" spans="1:13" s="297" customFormat="1" ht="25.5" customHeight="1">
      <c r="A24" s="599"/>
      <c r="B24" s="285" t="s">
        <v>530</v>
      </c>
      <c r="C24" s="163" t="s">
        <v>531</v>
      </c>
      <c r="D24" s="614" t="s">
        <v>496</v>
      </c>
      <c r="E24" s="471"/>
      <c r="F24" s="474"/>
      <c r="G24" s="486"/>
      <c r="H24" s="486"/>
      <c r="I24" s="471"/>
      <c r="J24" s="11" t="s">
        <v>410</v>
      </c>
      <c r="K24" s="432" t="s">
        <v>531</v>
      </c>
      <c r="L24" s="436" t="s">
        <v>523</v>
      </c>
      <c r="M24" s="296"/>
    </row>
    <row r="25" spans="1:13" s="297" customFormat="1" ht="25.5" customHeight="1">
      <c r="A25" s="600"/>
      <c r="B25" s="603"/>
      <c r="C25" s="380"/>
      <c r="D25" s="43"/>
      <c r="E25" s="480"/>
      <c r="F25" s="457"/>
      <c r="G25" s="455"/>
      <c r="H25" s="455"/>
      <c r="I25" s="480"/>
      <c r="J25" s="28"/>
      <c r="K25" s="435"/>
      <c r="L25" s="437"/>
      <c r="M25" s="296"/>
    </row>
    <row r="26" spans="1:13" s="297" customFormat="1" ht="25.5" customHeight="1" thickBot="1">
      <c r="A26" s="655" t="s">
        <v>537</v>
      </c>
      <c r="B26" s="655"/>
      <c r="C26" s="655"/>
      <c r="D26" s="655"/>
      <c r="E26" s="586">
        <v>0</v>
      </c>
      <c r="F26" s="586">
        <f>SUM(F16:F22)</f>
        <v>240000</v>
      </c>
      <c r="G26" s="586">
        <f>SUM(G16:G22)</f>
        <v>240000</v>
      </c>
      <c r="H26" s="586">
        <f>SUM(H16:H22)</f>
        <v>240000</v>
      </c>
      <c r="I26" s="586">
        <f>SUM(I16:I22)</f>
        <v>240000</v>
      </c>
      <c r="J26" s="439"/>
      <c r="K26" s="450">
        <f>SUM(E26:J26)</f>
        <v>960000</v>
      </c>
      <c r="L26" s="615"/>
      <c r="M26" s="296"/>
    </row>
    <row r="27" ht="19.5" customHeight="1" thickTop="1">
      <c r="L27" s="618">
        <v>19</v>
      </c>
    </row>
    <row r="28" ht="19.5" customHeight="1">
      <c r="L28" s="618"/>
    </row>
    <row r="29" spans="1:12" ht="19.5" customHeight="1">
      <c r="A29" s="332" t="s">
        <v>213</v>
      </c>
      <c r="B29" s="84"/>
      <c r="C29" s="329"/>
      <c r="D29" s="329"/>
      <c r="E29" s="329"/>
      <c r="F29" s="329"/>
      <c r="G29" s="329"/>
      <c r="H29" s="329"/>
      <c r="I29" s="329"/>
      <c r="J29" s="329"/>
      <c r="K29" s="329"/>
      <c r="L29" s="39"/>
    </row>
    <row r="30" spans="1:12" ht="19.5" customHeight="1">
      <c r="A30" s="43"/>
      <c r="B30" s="334" t="s">
        <v>416</v>
      </c>
      <c r="C30" s="38"/>
      <c r="D30" s="38"/>
      <c r="E30" s="44"/>
      <c r="F30" s="44"/>
      <c r="G30" s="44"/>
      <c r="H30" s="44"/>
      <c r="I30" s="45"/>
      <c r="J30" s="43"/>
      <c r="K30" s="43"/>
      <c r="L30" s="46"/>
    </row>
    <row r="31" spans="1:12" ht="19.5" customHeight="1">
      <c r="A31" s="658" t="s">
        <v>1</v>
      </c>
      <c r="B31" s="659" t="s">
        <v>2</v>
      </c>
      <c r="C31" s="658" t="s">
        <v>3</v>
      </c>
      <c r="D31" s="55" t="s">
        <v>4</v>
      </c>
      <c r="E31" s="662" t="s">
        <v>42</v>
      </c>
      <c r="F31" s="663"/>
      <c r="G31" s="663"/>
      <c r="H31" s="663"/>
      <c r="I31" s="664"/>
      <c r="J31" s="56" t="s">
        <v>35</v>
      </c>
      <c r="K31" s="57" t="s">
        <v>57</v>
      </c>
      <c r="L31" s="57" t="s">
        <v>6</v>
      </c>
    </row>
    <row r="32" spans="1:12" ht="19.5" customHeight="1">
      <c r="A32" s="659"/>
      <c r="B32" s="660"/>
      <c r="C32" s="659"/>
      <c r="D32" s="340" t="s">
        <v>5</v>
      </c>
      <c r="E32" s="587">
        <v>2566</v>
      </c>
      <c r="F32" s="587">
        <v>2567</v>
      </c>
      <c r="G32" s="587">
        <v>2568</v>
      </c>
      <c r="H32" s="587">
        <v>2569</v>
      </c>
      <c r="I32" s="587">
        <v>2570</v>
      </c>
      <c r="J32" s="278" t="s">
        <v>36</v>
      </c>
      <c r="K32" s="279" t="s">
        <v>56</v>
      </c>
      <c r="L32" s="279" t="s">
        <v>7</v>
      </c>
    </row>
    <row r="33" spans="1:12" ht="19.5" customHeight="1">
      <c r="A33" s="3">
        <v>1</v>
      </c>
      <c r="B33" s="32" t="s">
        <v>396</v>
      </c>
      <c r="C33" s="32" t="s">
        <v>402</v>
      </c>
      <c r="D33" s="427" t="s">
        <v>398</v>
      </c>
      <c r="E33" s="469" t="s">
        <v>11</v>
      </c>
      <c r="F33" s="469">
        <v>150000</v>
      </c>
      <c r="G33" s="469">
        <v>150000</v>
      </c>
      <c r="H33" s="469">
        <v>150000</v>
      </c>
      <c r="I33" s="469">
        <v>150000</v>
      </c>
      <c r="J33" s="6" t="s">
        <v>401</v>
      </c>
      <c r="K33" s="33" t="s">
        <v>407</v>
      </c>
      <c r="L33" s="7" t="s">
        <v>220</v>
      </c>
    </row>
    <row r="34" spans="1:12" ht="19.5" customHeight="1">
      <c r="A34" s="9"/>
      <c r="B34" s="4"/>
      <c r="C34" s="4" t="s">
        <v>397</v>
      </c>
      <c r="D34" s="294" t="s">
        <v>399</v>
      </c>
      <c r="E34" s="471"/>
      <c r="F34" s="474"/>
      <c r="G34" s="486"/>
      <c r="H34" s="486"/>
      <c r="I34" s="471"/>
      <c r="J34" s="11" t="s">
        <v>410</v>
      </c>
      <c r="K34" s="34" t="s">
        <v>409</v>
      </c>
      <c r="L34" s="12"/>
    </row>
    <row r="35" spans="1:12" ht="19.5" customHeight="1">
      <c r="A35" s="9"/>
      <c r="B35" s="4"/>
      <c r="C35" s="4"/>
      <c r="D35" s="294" t="s">
        <v>400</v>
      </c>
      <c r="E35" s="471"/>
      <c r="F35" s="474"/>
      <c r="G35" s="486"/>
      <c r="H35" s="486"/>
      <c r="I35" s="471"/>
      <c r="J35" s="11"/>
      <c r="K35" s="34" t="s">
        <v>408</v>
      </c>
      <c r="L35" s="12"/>
    </row>
    <row r="36" spans="1:12" ht="19.5" customHeight="1">
      <c r="A36" s="9"/>
      <c r="B36" s="4"/>
      <c r="C36" s="4"/>
      <c r="D36" s="294"/>
      <c r="E36" s="471"/>
      <c r="F36" s="474"/>
      <c r="G36" s="473"/>
      <c r="H36" s="473"/>
      <c r="I36" s="471"/>
      <c r="J36" s="11"/>
      <c r="K36" s="34"/>
      <c r="L36" s="12"/>
    </row>
    <row r="37" spans="1:12" ht="19.5" customHeight="1">
      <c r="A37" s="21">
        <v>2</v>
      </c>
      <c r="B37" s="32" t="s">
        <v>403</v>
      </c>
      <c r="C37" s="287" t="s">
        <v>414</v>
      </c>
      <c r="D37" s="162" t="s">
        <v>405</v>
      </c>
      <c r="E37" s="469" t="s">
        <v>11</v>
      </c>
      <c r="F37" s="568">
        <v>50000</v>
      </c>
      <c r="G37" s="568">
        <v>50000</v>
      </c>
      <c r="H37" s="568">
        <v>50000</v>
      </c>
      <c r="I37" s="568">
        <v>50000</v>
      </c>
      <c r="J37" s="6" t="s">
        <v>401</v>
      </c>
      <c r="K37" s="433" t="s">
        <v>411</v>
      </c>
      <c r="L37" s="386" t="s">
        <v>220</v>
      </c>
    </row>
    <row r="38" spans="1:12" ht="19.5" customHeight="1">
      <c r="A38" s="73"/>
      <c r="B38" s="4"/>
      <c r="C38" s="36" t="s">
        <v>404</v>
      </c>
      <c r="D38" s="163" t="s">
        <v>406</v>
      </c>
      <c r="E38" s="471"/>
      <c r="F38" s="473"/>
      <c r="G38" s="473"/>
      <c r="H38" s="474"/>
      <c r="I38" s="471"/>
      <c r="J38" s="11" t="s">
        <v>410</v>
      </c>
      <c r="K38" s="432" t="s">
        <v>412</v>
      </c>
      <c r="L38" s="436"/>
    </row>
    <row r="39" spans="1:12" ht="19.5" customHeight="1">
      <c r="A39" s="73"/>
      <c r="B39" s="4"/>
      <c r="C39" s="36"/>
      <c r="D39" s="10"/>
      <c r="E39" s="471"/>
      <c r="F39" s="473"/>
      <c r="G39" s="473"/>
      <c r="H39" s="474"/>
      <c r="I39" s="471"/>
      <c r="J39" s="11"/>
      <c r="K39" s="432" t="s">
        <v>413</v>
      </c>
      <c r="L39" s="436"/>
    </row>
    <row r="40" spans="1:12" ht="19.5" customHeight="1">
      <c r="A40" s="73"/>
      <c r="B40" s="4"/>
      <c r="C40" s="36"/>
      <c r="D40" s="10"/>
      <c r="E40" s="471"/>
      <c r="F40" s="473"/>
      <c r="G40" s="473"/>
      <c r="H40" s="474"/>
      <c r="I40" s="471"/>
      <c r="J40" s="11"/>
      <c r="K40" s="432"/>
      <c r="L40" s="436"/>
    </row>
    <row r="41" spans="1:12" ht="19.5" customHeight="1">
      <c r="A41" s="24"/>
      <c r="B41" s="13"/>
      <c r="C41" s="434"/>
      <c r="D41" s="67"/>
      <c r="E41" s="479"/>
      <c r="F41" s="456"/>
      <c r="G41" s="456"/>
      <c r="H41" s="457"/>
      <c r="I41" s="480"/>
      <c r="J41" s="28"/>
      <c r="K41" s="435"/>
      <c r="L41" s="437"/>
    </row>
    <row r="42" spans="1:12" ht="19.5" customHeight="1">
      <c r="A42" s="672" t="s">
        <v>521</v>
      </c>
      <c r="B42" s="672"/>
      <c r="C42" s="672"/>
      <c r="D42" s="672"/>
      <c r="E42" s="588">
        <f>SUM(E33:E36)</f>
        <v>0</v>
      </c>
      <c r="F42" s="588">
        <f>SUM(F33:F41)</f>
        <v>200000</v>
      </c>
      <c r="G42" s="588">
        <f>SUM(G33:G41)</f>
        <v>200000</v>
      </c>
      <c r="H42" s="588">
        <f>SUM(H33:H41)</f>
        <v>200000</v>
      </c>
      <c r="I42" s="588">
        <f>SUM(I33:I41)</f>
        <v>200000</v>
      </c>
      <c r="J42" s="341"/>
      <c r="K42" s="438">
        <f>SUM(E42:J42)</f>
        <v>800000</v>
      </c>
      <c r="L42" s="438"/>
    </row>
    <row r="43" spans="1:12" ht="19.5" customHeight="1" thickBot="1">
      <c r="A43" s="654" t="s">
        <v>601</v>
      </c>
      <c r="B43" s="654"/>
      <c r="C43" s="654"/>
      <c r="D43" s="654"/>
      <c r="E43" s="586">
        <f>E42</f>
        <v>0</v>
      </c>
      <c r="F43" s="586">
        <f>F26+F42</f>
        <v>440000</v>
      </c>
      <c r="G43" s="586">
        <f>G26+G42</f>
        <v>440000</v>
      </c>
      <c r="H43" s="586">
        <f>H26+H42</f>
        <v>440000</v>
      </c>
      <c r="I43" s="586">
        <f>I26+I42</f>
        <v>440000</v>
      </c>
      <c r="J43" s="439"/>
      <c r="K43" s="450">
        <f>SUM(E43:J43)</f>
        <v>1760000</v>
      </c>
      <c r="L43" s="440"/>
    </row>
    <row r="44" spans="1:12" ht="19.5" customHeight="1" thickTop="1">
      <c r="A44" s="337"/>
      <c r="B44" s="58"/>
      <c r="C44" s="329"/>
      <c r="D44" s="329"/>
      <c r="E44" s="329"/>
      <c r="F44" s="329"/>
      <c r="G44" s="329"/>
      <c r="H44" s="329"/>
      <c r="I44" s="329"/>
      <c r="J44" s="329"/>
      <c r="K44" s="329"/>
      <c r="L44" s="332"/>
    </row>
    <row r="45" spans="1:12" ht="19.5" customHeight="1">
      <c r="A45" s="337"/>
      <c r="B45" s="58"/>
      <c r="C45" s="329"/>
      <c r="D45" s="329"/>
      <c r="E45" s="329"/>
      <c r="F45" s="329"/>
      <c r="G45" s="329"/>
      <c r="H45" s="329"/>
      <c r="I45" s="329"/>
      <c r="J45" s="329"/>
      <c r="K45" s="329"/>
      <c r="L45" s="39"/>
    </row>
    <row r="46" spans="1:12" ht="19.5" customHeight="1">
      <c r="A46" s="337"/>
      <c r="B46" s="58"/>
      <c r="C46" s="329"/>
      <c r="D46" s="329"/>
      <c r="E46" s="329"/>
      <c r="F46" s="329"/>
      <c r="G46" s="329"/>
      <c r="H46" s="329"/>
      <c r="I46" s="329"/>
      <c r="J46" s="329"/>
      <c r="K46" s="329"/>
      <c r="L46" s="39"/>
    </row>
    <row r="47" spans="1:12" ht="19.5" customHeight="1">
      <c r="A47" s="337"/>
      <c r="B47" s="58"/>
      <c r="C47" s="329"/>
      <c r="D47" s="329"/>
      <c r="E47" s="329"/>
      <c r="F47" s="329"/>
      <c r="G47" s="329"/>
      <c r="H47" s="329"/>
      <c r="I47" s="329"/>
      <c r="J47" s="329"/>
      <c r="K47" s="329"/>
      <c r="L47" s="39"/>
    </row>
    <row r="48" spans="1:12" ht="19.5" customHeight="1">
      <c r="A48" s="337"/>
      <c r="B48" s="58"/>
      <c r="C48" s="329"/>
      <c r="D48" s="329"/>
      <c r="E48" s="329"/>
      <c r="F48" s="329"/>
      <c r="G48" s="329"/>
      <c r="H48" s="329"/>
      <c r="I48" s="329"/>
      <c r="J48" s="329"/>
      <c r="K48" s="329"/>
      <c r="L48" s="39"/>
    </row>
    <row r="49" spans="1:12" ht="19.5" customHeight="1">
      <c r="A49" s="337"/>
      <c r="B49" s="58"/>
      <c r="C49" s="329"/>
      <c r="D49" s="329"/>
      <c r="E49" s="329"/>
      <c r="F49" s="329"/>
      <c r="G49" s="329"/>
      <c r="H49" s="329"/>
      <c r="I49" s="329"/>
      <c r="J49" s="329"/>
      <c r="K49" s="329"/>
      <c r="L49" s="618">
        <v>20</v>
      </c>
    </row>
    <row r="50" spans="1:12" ht="19.5" customHeight="1">
      <c r="A50" s="337"/>
      <c r="B50" s="58"/>
      <c r="C50" s="329"/>
      <c r="D50" s="329"/>
      <c r="E50" s="329"/>
      <c r="F50" s="329"/>
      <c r="G50" s="329"/>
      <c r="H50" s="329"/>
      <c r="I50" s="329"/>
      <c r="J50" s="329"/>
      <c r="K50" s="329"/>
      <c r="L50" s="39"/>
    </row>
    <row r="51" spans="1:12" ht="19.5" customHeight="1">
      <c r="A51" s="337"/>
      <c r="B51" s="58"/>
      <c r="C51" s="329"/>
      <c r="D51" s="329"/>
      <c r="E51" s="329"/>
      <c r="F51" s="329"/>
      <c r="G51" s="329"/>
      <c r="H51" s="329"/>
      <c r="I51" s="329"/>
      <c r="J51" s="329"/>
      <c r="K51" s="329"/>
      <c r="L51" s="39"/>
    </row>
    <row r="52" spans="1:12" ht="19.5" customHeight="1">
      <c r="A52" s="337"/>
      <c r="B52" s="58"/>
      <c r="C52" s="329"/>
      <c r="D52" s="329"/>
      <c r="E52" s="329"/>
      <c r="F52" s="329"/>
      <c r="G52" s="329"/>
      <c r="H52" s="329"/>
      <c r="I52" s="329"/>
      <c r="J52" s="329"/>
      <c r="K52" s="329"/>
      <c r="L52" s="39"/>
    </row>
    <row r="53" spans="1:12" ht="19.5" customHeight="1">
      <c r="A53" s="337"/>
      <c r="B53" s="58"/>
      <c r="C53" s="329"/>
      <c r="D53" s="329"/>
      <c r="E53" s="329"/>
      <c r="F53" s="329"/>
      <c r="G53" s="329"/>
      <c r="H53" s="329"/>
      <c r="I53" s="329"/>
      <c r="J53" s="329"/>
      <c r="K53" s="329"/>
      <c r="L53" s="39"/>
    </row>
    <row r="54" spans="1:12" ht="19.5" customHeight="1">
      <c r="A54" s="337"/>
      <c r="B54" s="58"/>
      <c r="C54" s="329"/>
      <c r="D54" s="329"/>
      <c r="E54" s="329"/>
      <c r="F54" s="329"/>
      <c r="G54" s="329"/>
      <c r="H54" s="329"/>
      <c r="I54" s="329"/>
      <c r="J54" s="329"/>
      <c r="K54" s="329"/>
      <c r="L54" s="39"/>
    </row>
    <row r="55" spans="1:12" ht="19.5" customHeight="1">
      <c r="A55" s="337"/>
      <c r="B55" s="58"/>
      <c r="C55" s="329"/>
      <c r="D55" s="329"/>
      <c r="E55" s="329"/>
      <c r="F55" s="329"/>
      <c r="G55" s="329"/>
      <c r="H55" s="329"/>
      <c r="I55" s="329"/>
      <c r="J55" s="329"/>
      <c r="K55" s="329"/>
      <c r="L55" s="39"/>
    </row>
    <row r="56" spans="1:12" ht="19.5" customHeight="1">
      <c r="A56" s="337"/>
      <c r="B56" s="58"/>
      <c r="C56" s="329"/>
      <c r="D56" s="329"/>
      <c r="E56" s="329"/>
      <c r="F56" s="329"/>
      <c r="G56" s="329"/>
      <c r="H56" s="329"/>
      <c r="I56" s="329"/>
      <c r="J56" s="329"/>
      <c r="K56" s="329"/>
      <c r="L56" s="39"/>
    </row>
    <row r="57" spans="1:12" ht="19.5" customHeight="1">
      <c r="A57" s="342"/>
      <c r="B57" s="342"/>
      <c r="C57" s="342"/>
      <c r="D57" s="342"/>
      <c r="E57" s="291"/>
      <c r="F57" s="291"/>
      <c r="G57" s="291"/>
      <c r="H57" s="291"/>
      <c r="I57" s="291"/>
      <c r="J57" s="343"/>
      <c r="K57" s="344"/>
      <c r="L57" s="339" t="s">
        <v>60</v>
      </c>
    </row>
    <row r="58" spans="1:11" ht="19.5" customHeight="1">
      <c r="A58" s="656" t="s">
        <v>39</v>
      </c>
      <c r="B58" s="656"/>
      <c r="C58" s="656"/>
      <c r="D58" s="656"/>
      <c r="E58" s="656"/>
      <c r="F58" s="656"/>
      <c r="G58" s="656"/>
      <c r="H58" s="656"/>
      <c r="I58" s="656"/>
      <c r="J58" s="656"/>
      <c r="K58" s="656"/>
    </row>
    <row r="59" spans="1:12" ht="19.5" customHeight="1">
      <c r="A59" s="656" t="s">
        <v>423</v>
      </c>
      <c r="B59" s="656"/>
      <c r="C59" s="656"/>
      <c r="D59" s="656"/>
      <c r="E59" s="656"/>
      <c r="F59" s="656"/>
      <c r="G59" s="656"/>
      <c r="H59" s="656"/>
      <c r="I59" s="656"/>
      <c r="J59" s="656"/>
      <c r="K59" s="656"/>
      <c r="L59" s="39"/>
    </row>
    <row r="60" spans="1:12" ht="19.5" customHeight="1">
      <c r="A60" s="657" t="s">
        <v>40</v>
      </c>
      <c r="B60" s="657"/>
      <c r="C60" s="657"/>
      <c r="D60" s="657"/>
      <c r="E60" s="657"/>
      <c r="F60" s="657"/>
      <c r="G60" s="657"/>
      <c r="H60" s="657"/>
      <c r="I60" s="657"/>
      <c r="J60" s="657"/>
      <c r="K60" s="657"/>
      <c r="L60" s="39"/>
    </row>
    <row r="61" spans="1:12" ht="19.5" customHeight="1">
      <c r="A61" s="656" t="s">
        <v>196</v>
      </c>
      <c r="B61" s="656"/>
      <c r="C61" s="656"/>
      <c r="D61" s="656"/>
      <c r="E61" s="656"/>
      <c r="F61" s="656"/>
      <c r="G61" s="656"/>
      <c r="H61" s="656"/>
      <c r="I61" s="656"/>
      <c r="J61" s="656"/>
      <c r="K61" s="656"/>
      <c r="L61" s="39"/>
    </row>
    <row r="62" spans="1:12" ht="19.5" customHeight="1">
      <c r="A62" s="332" t="s">
        <v>216</v>
      </c>
      <c r="B62" s="337"/>
      <c r="C62" s="329"/>
      <c r="D62" s="329"/>
      <c r="E62" s="329"/>
      <c r="F62" s="329"/>
      <c r="G62" s="329"/>
      <c r="H62" s="329"/>
      <c r="I62" s="329"/>
      <c r="J62" s="329"/>
      <c r="K62" s="329"/>
      <c r="L62" s="39"/>
    </row>
    <row r="63" spans="1:12" ht="19.5" customHeight="1">
      <c r="A63" s="333" t="s">
        <v>217</v>
      </c>
      <c r="B63" s="338"/>
      <c r="C63" s="329"/>
      <c r="D63" s="329"/>
      <c r="E63" s="329"/>
      <c r="F63" s="329"/>
      <c r="G63" s="329"/>
      <c r="H63" s="329"/>
      <c r="I63" s="329"/>
      <c r="J63" s="329"/>
      <c r="K63" s="329"/>
      <c r="L63" s="39"/>
    </row>
    <row r="64" spans="1:12" ht="19.5" customHeight="1">
      <c r="A64" s="333" t="s">
        <v>218</v>
      </c>
      <c r="B64" s="338"/>
      <c r="C64" s="329"/>
      <c r="D64" s="329"/>
      <c r="E64" s="329"/>
      <c r="F64" s="329"/>
      <c r="G64" s="329"/>
      <c r="H64" s="329"/>
      <c r="I64" s="329"/>
      <c r="J64" s="329"/>
      <c r="K64" s="329"/>
      <c r="L64" s="39"/>
    </row>
    <row r="65" spans="1:12" ht="19.5" customHeight="1">
      <c r="A65" s="333" t="s">
        <v>203</v>
      </c>
      <c r="B65" s="338"/>
      <c r="C65" s="329"/>
      <c r="D65" s="329"/>
      <c r="E65" s="329"/>
      <c r="F65" s="329"/>
      <c r="G65" s="329"/>
      <c r="H65" s="329"/>
      <c r="I65" s="329"/>
      <c r="J65" s="329"/>
      <c r="K65" s="329"/>
      <c r="L65" s="39"/>
    </row>
    <row r="66" spans="1:12" ht="19.5" customHeight="1">
      <c r="A66" s="333" t="s">
        <v>219</v>
      </c>
      <c r="B66" s="338"/>
      <c r="C66" s="329"/>
      <c r="D66" s="329"/>
      <c r="E66" s="329"/>
      <c r="F66" s="329"/>
      <c r="G66" s="329"/>
      <c r="H66" s="329"/>
      <c r="I66" s="329"/>
      <c r="J66" s="329"/>
      <c r="K66" s="329"/>
      <c r="L66" s="39"/>
    </row>
    <row r="67" spans="1:12" ht="19.5" customHeight="1">
      <c r="A67" s="332" t="s">
        <v>213</v>
      </c>
      <c r="B67" s="84"/>
      <c r="C67" s="329"/>
      <c r="D67" s="329"/>
      <c r="E67" s="329"/>
      <c r="F67" s="329"/>
      <c r="G67" s="329"/>
      <c r="H67" s="329"/>
      <c r="I67" s="329"/>
      <c r="J67" s="329"/>
      <c r="K67" s="329"/>
      <c r="L67" s="39"/>
    </row>
    <row r="68" spans="1:12" ht="19.5" customHeight="1">
      <c r="A68" s="43"/>
      <c r="B68" s="334" t="s">
        <v>504</v>
      </c>
      <c r="C68" s="38"/>
      <c r="D68" s="38"/>
      <c r="E68" s="44"/>
      <c r="F68" s="44"/>
      <c r="G68" s="44"/>
      <c r="H68" s="44"/>
      <c r="I68" s="45"/>
      <c r="J68" s="43"/>
      <c r="K68" s="43"/>
      <c r="L68" s="46"/>
    </row>
    <row r="69" spans="1:12" ht="21" customHeight="1">
      <c r="A69" s="658" t="s">
        <v>1</v>
      </c>
      <c r="B69" s="659" t="s">
        <v>2</v>
      </c>
      <c r="C69" s="658" t="s">
        <v>3</v>
      </c>
      <c r="D69" s="55" t="s">
        <v>4</v>
      </c>
      <c r="E69" s="662" t="s">
        <v>42</v>
      </c>
      <c r="F69" s="663"/>
      <c r="G69" s="663"/>
      <c r="H69" s="663"/>
      <c r="I69" s="664"/>
      <c r="J69" s="56" t="s">
        <v>35</v>
      </c>
      <c r="K69" s="57" t="s">
        <v>57</v>
      </c>
      <c r="L69" s="57" t="s">
        <v>6</v>
      </c>
    </row>
    <row r="70" spans="1:12" ht="21" customHeight="1">
      <c r="A70" s="659"/>
      <c r="B70" s="660"/>
      <c r="C70" s="659"/>
      <c r="D70" s="340" t="s">
        <v>5</v>
      </c>
      <c r="E70" s="587">
        <v>2566</v>
      </c>
      <c r="F70" s="587">
        <v>2567</v>
      </c>
      <c r="G70" s="587">
        <v>2568</v>
      </c>
      <c r="H70" s="587">
        <v>2569</v>
      </c>
      <c r="I70" s="587">
        <v>2570</v>
      </c>
      <c r="J70" s="278" t="s">
        <v>36</v>
      </c>
      <c r="K70" s="279" t="s">
        <v>56</v>
      </c>
      <c r="L70" s="279" t="s">
        <v>7</v>
      </c>
    </row>
    <row r="71" spans="1:12" ht="19.5" customHeight="1">
      <c r="A71" s="3">
        <v>1</v>
      </c>
      <c r="B71" s="32" t="s">
        <v>599</v>
      </c>
      <c r="C71" s="32" t="s">
        <v>505</v>
      </c>
      <c r="D71" s="427" t="s">
        <v>406</v>
      </c>
      <c r="E71" s="469" t="s">
        <v>11</v>
      </c>
      <c r="F71" s="469">
        <v>100000</v>
      </c>
      <c r="G71" s="469">
        <v>100000</v>
      </c>
      <c r="H71" s="469">
        <v>100000</v>
      </c>
      <c r="I71" s="469">
        <v>100000</v>
      </c>
      <c r="J71" s="6" t="s">
        <v>401</v>
      </c>
      <c r="K71" s="32" t="s">
        <v>507</v>
      </c>
      <c r="L71" s="7" t="s">
        <v>510</v>
      </c>
    </row>
    <row r="72" spans="1:12" ht="19.5" customHeight="1">
      <c r="A72" s="9"/>
      <c r="B72" s="4" t="s">
        <v>503</v>
      </c>
      <c r="C72" s="4" t="s">
        <v>503</v>
      </c>
      <c r="D72" s="294" t="s">
        <v>506</v>
      </c>
      <c r="E72" s="471"/>
      <c r="F72" s="474"/>
      <c r="G72" s="486"/>
      <c r="H72" s="486"/>
      <c r="I72" s="471"/>
      <c r="J72" s="11" t="s">
        <v>410</v>
      </c>
      <c r="K72" s="4" t="s">
        <v>508</v>
      </c>
      <c r="L72" s="12" t="s">
        <v>525</v>
      </c>
    </row>
    <row r="73" spans="1:12" ht="19.5" customHeight="1">
      <c r="A73" s="9"/>
      <c r="B73" s="4"/>
      <c r="C73" s="4"/>
      <c r="D73" s="294"/>
      <c r="E73" s="471"/>
      <c r="F73" s="474"/>
      <c r="G73" s="486"/>
      <c r="H73" s="486"/>
      <c r="I73" s="471"/>
      <c r="J73" s="11"/>
      <c r="K73" s="163" t="s">
        <v>509</v>
      </c>
      <c r="L73" s="12"/>
    </row>
    <row r="74" spans="1:12" ht="19.5" customHeight="1">
      <c r="A74" s="21">
        <v>2</v>
      </c>
      <c r="B74" s="32" t="s">
        <v>511</v>
      </c>
      <c r="C74" s="287" t="s">
        <v>515</v>
      </c>
      <c r="D74" s="162" t="s">
        <v>406</v>
      </c>
      <c r="E74" s="469" t="s">
        <v>11</v>
      </c>
      <c r="F74" s="568">
        <v>100000</v>
      </c>
      <c r="G74" s="568">
        <v>100000</v>
      </c>
      <c r="H74" s="568">
        <v>100000</v>
      </c>
      <c r="I74" s="568">
        <v>100000</v>
      </c>
      <c r="J74" s="6" t="s">
        <v>401</v>
      </c>
      <c r="K74" s="287" t="s">
        <v>517</v>
      </c>
      <c r="L74" s="386" t="s">
        <v>510</v>
      </c>
    </row>
    <row r="75" spans="1:12" ht="19.5" customHeight="1">
      <c r="A75" s="73"/>
      <c r="B75" s="4" t="s">
        <v>514</v>
      </c>
      <c r="C75" s="36" t="s">
        <v>516</v>
      </c>
      <c r="D75" s="163" t="s">
        <v>506</v>
      </c>
      <c r="E75" s="471"/>
      <c r="F75" s="473"/>
      <c r="G75" s="473"/>
      <c r="H75" s="474"/>
      <c r="I75" s="471"/>
      <c r="J75" s="11" t="s">
        <v>410</v>
      </c>
      <c r="K75" s="36" t="s">
        <v>518</v>
      </c>
      <c r="L75" s="436" t="s">
        <v>525</v>
      </c>
    </row>
    <row r="76" spans="1:12" ht="19.5" customHeight="1">
      <c r="A76" s="73"/>
      <c r="B76" s="4" t="s">
        <v>513</v>
      </c>
      <c r="C76" s="36"/>
      <c r="D76" s="10"/>
      <c r="E76" s="471"/>
      <c r="F76" s="473"/>
      <c r="G76" s="473"/>
      <c r="H76" s="474"/>
      <c r="I76" s="471"/>
      <c r="J76" s="11"/>
      <c r="K76" s="432"/>
      <c r="L76" s="436"/>
    </row>
    <row r="77" spans="1:12" ht="19.5" customHeight="1">
      <c r="A77" s="73"/>
      <c r="B77" s="4" t="s">
        <v>512</v>
      </c>
      <c r="C77" s="36"/>
      <c r="D77" s="10"/>
      <c r="E77" s="471"/>
      <c r="F77" s="473"/>
      <c r="G77" s="473"/>
      <c r="H77" s="474"/>
      <c r="I77" s="471"/>
      <c r="J77" s="11"/>
      <c r="K77" s="432"/>
      <c r="L77" s="436"/>
    </row>
    <row r="78" spans="1:12" ht="19.5" customHeight="1">
      <c r="A78" s="24"/>
      <c r="B78" s="13"/>
      <c r="C78" s="434"/>
      <c r="D78" s="67"/>
      <c r="E78" s="479"/>
      <c r="F78" s="456"/>
      <c r="G78" s="456"/>
      <c r="H78" s="457"/>
      <c r="I78" s="480"/>
      <c r="J78" s="28"/>
      <c r="K78" s="435"/>
      <c r="L78" s="437"/>
    </row>
    <row r="79" spans="1:12" ht="19.5" customHeight="1">
      <c r="A79" s="651" t="s">
        <v>524</v>
      </c>
      <c r="B79" s="652"/>
      <c r="C79" s="652"/>
      <c r="D79" s="653"/>
      <c r="E79" s="588">
        <v>0</v>
      </c>
      <c r="F79" s="588">
        <f>SUM(F71:F78)</f>
        <v>200000</v>
      </c>
      <c r="G79" s="588">
        <f>SUM(G71:G78)</f>
        <v>200000</v>
      </c>
      <c r="H79" s="588">
        <f>SUM(H71:H78)</f>
        <v>200000</v>
      </c>
      <c r="I79" s="588">
        <f>SUM(I71:I78)</f>
        <v>200000</v>
      </c>
      <c r="J79" s="341"/>
      <c r="K79" s="438">
        <f>SUM(E79:J79)</f>
        <v>800000</v>
      </c>
      <c r="L79" s="438"/>
    </row>
    <row r="80" spans="1:12" ht="19.5" customHeight="1" thickBot="1">
      <c r="A80" s="654" t="s">
        <v>588</v>
      </c>
      <c r="B80" s="654"/>
      <c r="C80" s="654"/>
      <c r="D80" s="654"/>
      <c r="E80" s="586">
        <f>SUM(E43+E79)</f>
        <v>0</v>
      </c>
      <c r="F80" s="586">
        <f>SUM(F43+F79)</f>
        <v>640000</v>
      </c>
      <c r="G80" s="586">
        <f>SUM(G43+G79)</f>
        <v>640000</v>
      </c>
      <c r="H80" s="586">
        <f>SUM(H43+H79)</f>
        <v>640000</v>
      </c>
      <c r="I80" s="586">
        <f>SUM(I43+I79)</f>
        <v>640000</v>
      </c>
      <c r="J80" s="439"/>
      <c r="K80" s="450">
        <f>SUM(E80:J80)</f>
        <v>2560000</v>
      </c>
      <c r="L80" s="440"/>
    </row>
    <row r="81" spans="1:12" ht="19.5" customHeight="1" thickTop="1">
      <c r="A81" s="337"/>
      <c r="B81" s="58"/>
      <c r="C81" s="329"/>
      <c r="D81" s="329"/>
      <c r="E81" s="329"/>
      <c r="F81" s="329"/>
      <c r="G81" s="329"/>
      <c r="H81" s="329"/>
      <c r="I81" s="329"/>
      <c r="J81" s="329"/>
      <c r="K81" s="329"/>
      <c r="L81" s="23"/>
    </row>
    <row r="82" spans="1:12" ht="19.5" customHeight="1">
      <c r="A82" s="337"/>
      <c r="B82" s="58"/>
      <c r="C82" s="329"/>
      <c r="D82" s="329"/>
      <c r="E82" s="329"/>
      <c r="F82" s="329"/>
      <c r="G82" s="329"/>
      <c r="H82" s="329"/>
      <c r="I82" s="329"/>
      <c r="J82" s="329"/>
      <c r="K82" s="329"/>
      <c r="L82" s="618">
        <v>21</v>
      </c>
    </row>
    <row r="83" spans="1:12" ht="19.5" customHeight="1">
      <c r="A83" s="337"/>
      <c r="B83" s="58"/>
      <c r="C83" s="329"/>
      <c r="D83" s="329"/>
      <c r="E83" s="329"/>
      <c r="F83" s="329"/>
      <c r="G83" s="329"/>
      <c r="H83" s="329"/>
      <c r="I83" s="329"/>
      <c r="J83" s="329"/>
      <c r="K83" s="329"/>
      <c r="L83" s="39"/>
    </row>
    <row r="104" ht="19.5" customHeight="1"/>
    <row r="105" ht="19.5" customHeight="1"/>
  </sheetData>
  <sheetProtection/>
  <mergeCells count="25">
    <mergeCell ref="A31:A32"/>
    <mergeCell ref="B31:B32"/>
    <mergeCell ref="C31:C32"/>
    <mergeCell ref="E31:I31"/>
    <mergeCell ref="A42:D42"/>
    <mergeCell ref="E69:I69"/>
    <mergeCell ref="A5:K5"/>
    <mergeCell ref="A43:D43"/>
    <mergeCell ref="A14:A15"/>
    <mergeCell ref="B14:B15"/>
    <mergeCell ref="C14:C15"/>
    <mergeCell ref="E14:I14"/>
    <mergeCell ref="A2:K2"/>
    <mergeCell ref="A3:K3"/>
    <mergeCell ref="A4:K4"/>
    <mergeCell ref="A79:D79"/>
    <mergeCell ref="A80:D80"/>
    <mergeCell ref="A26:D26"/>
    <mergeCell ref="A58:K58"/>
    <mergeCell ref="A59:K59"/>
    <mergeCell ref="A60:K60"/>
    <mergeCell ref="A61:K61"/>
    <mergeCell ref="A69:A70"/>
    <mergeCell ref="B69:B70"/>
    <mergeCell ref="C69:C70"/>
  </mergeCells>
  <printOptions/>
  <pageMargins left="0.2755905511811024" right="0.1968503937007874" top="0.9055118110236221" bottom="0.15748031496062992" header="0.9055118110236221" footer="0.15748031496062992"/>
  <pageSetup firstPageNumber="98" useFirstPageNumber="1" horizontalDpi="600" verticalDpi="600" orientation="landscape" paperSize="9" scale="94" r:id="rId1"/>
  <rowBreaks count="1" manualBreakCount="1">
    <brk id="2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5"/>
  <sheetViews>
    <sheetView view="pageBreakPreview" zoomScaleSheetLayoutView="100" zoomScalePageLayoutView="0" workbookViewId="0" topLeftCell="A19">
      <selection activeCell="C12" sqref="C12"/>
    </sheetView>
  </sheetViews>
  <sheetFormatPr defaultColWidth="9.140625" defaultRowHeight="19.5" customHeight="1"/>
  <cols>
    <col min="1" max="1" width="4.28125" style="128" customWidth="1"/>
    <col min="2" max="2" width="24.140625" style="134" customWidth="1"/>
    <col min="3" max="3" width="21.57421875" style="23" customWidth="1"/>
    <col min="4" max="4" width="15.421875" style="23" customWidth="1"/>
    <col min="5" max="7" width="9.140625" style="135" customWidth="1"/>
    <col min="8" max="8" width="9.57421875" style="135" customWidth="1"/>
    <col min="9" max="9" width="9.140625" style="135" customWidth="1"/>
    <col min="10" max="10" width="11.140625" style="345" customWidth="1"/>
    <col min="11" max="11" width="15.7109375" style="23" customWidth="1"/>
    <col min="12" max="12" width="10.140625" style="346" customWidth="1"/>
    <col min="13" max="16384" width="9.140625" style="23" customWidth="1"/>
  </cols>
  <sheetData>
    <row r="1" spans="1:12" s="42" customFormat="1" ht="19.5" customHeight="1">
      <c r="A1" s="656" t="s">
        <v>39</v>
      </c>
      <c r="B1" s="656"/>
      <c r="C1" s="656"/>
      <c r="D1" s="656"/>
      <c r="E1" s="656"/>
      <c r="F1" s="656"/>
      <c r="G1" s="656"/>
      <c r="H1" s="656"/>
      <c r="I1" s="656"/>
      <c r="J1" s="656"/>
      <c r="K1" s="661"/>
      <c r="L1" s="339" t="s">
        <v>60</v>
      </c>
    </row>
    <row r="2" spans="1:12" s="42" customFormat="1" ht="20.25" customHeight="1">
      <c r="A2" s="656" t="s">
        <v>132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39"/>
    </row>
    <row r="3" spans="1:12" s="42" customFormat="1" ht="20.25" customHeight="1">
      <c r="A3" s="657" t="s">
        <v>40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39"/>
    </row>
    <row r="4" spans="1:12" s="42" customFormat="1" ht="20.25" customHeight="1">
      <c r="A4" s="656" t="s">
        <v>196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39"/>
    </row>
    <row r="5" spans="1:12" s="42" customFormat="1" ht="21" customHeight="1">
      <c r="A5" s="332" t="s">
        <v>208</v>
      </c>
      <c r="B5" s="337"/>
      <c r="C5" s="329"/>
      <c r="D5" s="329"/>
      <c r="E5" s="329"/>
      <c r="F5" s="329"/>
      <c r="G5" s="329"/>
      <c r="H5" s="329"/>
      <c r="I5" s="329"/>
      <c r="J5" s="329"/>
      <c r="K5" s="329"/>
      <c r="L5" s="39"/>
    </row>
    <row r="6" spans="1:12" s="42" customFormat="1" ht="21" customHeight="1">
      <c r="A6" s="333" t="s">
        <v>209</v>
      </c>
      <c r="B6" s="338"/>
      <c r="C6" s="329"/>
      <c r="D6" s="329"/>
      <c r="E6" s="329"/>
      <c r="F6" s="329"/>
      <c r="G6" s="329"/>
      <c r="H6" s="329"/>
      <c r="I6" s="329"/>
      <c r="J6" s="329"/>
      <c r="K6" s="329"/>
      <c r="L6" s="39"/>
    </row>
    <row r="7" spans="1:12" s="42" customFormat="1" ht="21" customHeight="1">
      <c r="A7" s="333" t="s">
        <v>210</v>
      </c>
      <c r="B7" s="338"/>
      <c r="C7" s="329"/>
      <c r="D7" s="329"/>
      <c r="E7" s="329"/>
      <c r="F7" s="329"/>
      <c r="G7" s="329"/>
      <c r="H7" s="329"/>
      <c r="I7" s="329"/>
      <c r="J7" s="329"/>
      <c r="K7" s="329"/>
      <c r="L7" s="39"/>
    </row>
    <row r="8" spans="1:12" s="42" customFormat="1" ht="21" customHeight="1">
      <c r="A8" s="333" t="s">
        <v>211</v>
      </c>
      <c r="B8" s="338"/>
      <c r="C8" s="329"/>
      <c r="D8" s="329"/>
      <c r="E8" s="329"/>
      <c r="F8" s="329"/>
      <c r="G8" s="329"/>
      <c r="H8" s="329"/>
      <c r="I8" s="329"/>
      <c r="J8" s="329"/>
      <c r="K8" s="329"/>
      <c r="L8" s="39"/>
    </row>
    <row r="9" spans="1:12" s="42" customFormat="1" ht="21" customHeight="1">
      <c r="A9" s="333" t="s">
        <v>212</v>
      </c>
      <c r="B9" s="338"/>
      <c r="C9" s="329"/>
      <c r="D9" s="329"/>
      <c r="E9" s="329"/>
      <c r="F9" s="329"/>
      <c r="G9" s="329"/>
      <c r="H9" s="329"/>
      <c r="I9" s="329"/>
      <c r="J9" s="329"/>
      <c r="K9" s="329"/>
      <c r="L9" s="39"/>
    </row>
    <row r="10" spans="1:12" s="42" customFormat="1" ht="21" customHeight="1">
      <c r="A10" s="334" t="s">
        <v>170</v>
      </c>
      <c r="B10" s="84"/>
      <c r="C10" s="329"/>
      <c r="D10" s="329"/>
      <c r="E10" s="329"/>
      <c r="F10" s="329"/>
      <c r="G10" s="329"/>
      <c r="H10" s="329"/>
      <c r="I10" s="329"/>
      <c r="J10" s="329"/>
      <c r="K10" s="329"/>
      <c r="L10" s="39"/>
    </row>
    <row r="11" spans="1:12" s="42" customFormat="1" ht="21" customHeight="1">
      <c r="A11" s="332"/>
      <c r="B11" s="58" t="s">
        <v>207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9"/>
    </row>
    <row r="12" spans="1:12" s="42" customFormat="1" ht="20.25" customHeight="1">
      <c r="A12" s="8"/>
      <c r="B12" s="334" t="s">
        <v>206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9"/>
    </row>
    <row r="13" spans="1:12" s="58" customFormat="1" ht="19.5" customHeight="1">
      <c r="A13" s="658" t="s">
        <v>1</v>
      </c>
      <c r="B13" s="659" t="s">
        <v>2</v>
      </c>
      <c r="C13" s="658" t="s">
        <v>3</v>
      </c>
      <c r="D13" s="55" t="s">
        <v>4</v>
      </c>
      <c r="E13" s="662" t="s">
        <v>42</v>
      </c>
      <c r="F13" s="663"/>
      <c r="G13" s="663"/>
      <c r="H13" s="663"/>
      <c r="I13" s="664"/>
      <c r="J13" s="56" t="s">
        <v>35</v>
      </c>
      <c r="K13" s="57" t="s">
        <v>57</v>
      </c>
      <c r="L13" s="57" t="s">
        <v>6</v>
      </c>
    </row>
    <row r="14" spans="1:12" s="58" customFormat="1" ht="19.5" customHeight="1">
      <c r="A14" s="659"/>
      <c r="B14" s="660"/>
      <c r="C14" s="659"/>
      <c r="D14" s="340" t="s">
        <v>5</v>
      </c>
      <c r="E14" s="277">
        <v>2566</v>
      </c>
      <c r="F14" s="277">
        <v>2567</v>
      </c>
      <c r="G14" s="277">
        <v>2568</v>
      </c>
      <c r="H14" s="277">
        <v>2569</v>
      </c>
      <c r="I14" s="277">
        <v>2570</v>
      </c>
      <c r="J14" s="278" t="s">
        <v>36</v>
      </c>
      <c r="K14" s="279" t="s">
        <v>56</v>
      </c>
      <c r="L14" s="279" t="s">
        <v>7</v>
      </c>
    </row>
    <row r="15" spans="1:12" s="8" customFormat="1" ht="19.5" customHeight="1">
      <c r="A15" s="3">
        <v>1</v>
      </c>
      <c r="B15" s="32" t="s">
        <v>172</v>
      </c>
      <c r="C15" s="32" t="s">
        <v>176</v>
      </c>
      <c r="D15" s="22" t="s">
        <v>177</v>
      </c>
      <c r="E15" s="6">
        <v>100000</v>
      </c>
      <c r="F15" s="6">
        <v>100000</v>
      </c>
      <c r="G15" s="6">
        <v>100000</v>
      </c>
      <c r="H15" s="6">
        <v>100000</v>
      </c>
      <c r="I15" s="6">
        <v>100000</v>
      </c>
      <c r="J15" s="6" t="s">
        <v>179</v>
      </c>
      <c r="K15" s="33" t="s">
        <v>174</v>
      </c>
      <c r="L15" s="7" t="s">
        <v>171</v>
      </c>
    </row>
    <row r="16" spans="1:12" s="8" customFormat="1" ht="19.5" customHeight="1">
      <c r="A16" s="9"/>
      <c r="B16" s="4" t="s">
        <v>173</v>
      </c>
      <c r="C16" s="4" t="s">
        <v>181</v>
      </c>
      <c r="D16" s="29" t="s">
        <v>178</v>
      </c>
      <c r="E16" s="11"/>
      <c r="F16" s="30"/>
      <c r="G16" s="18"/>
      <c r="H16" s="18"/>
      <c r="I16" s="11"/>
      <c r="J16" s="11" t="s">
        <v>180</v>
      </c>
      <c r="K16" s="34" t="s">
        <v>175</v>
      </c>
      <c r="L16" s="12"/>
    </row>
    <row r="17" spans="1:12" s="8" customFormat="1" ht="19.5" customHeight="1">
      <c r="A17" s="9"/>
      <c r="B17" s="4" t="s">
        <v>199</v>
      </c>
      <c r="C17" s="4"/>
      <c r="D17" s="29" t="s">
        <v>163</v>
      </c>
      <c r="E17" s="11"/>
      <c r="F17" s="30"/>
      <c r="G17" s="18"/>
      <c r="H17" s="18"/>
      <c r="I17" s="11"/>
      <c r="J17" s="11"/>
      <c r="K17" s="34"/>
      <c r="L17" s="12"/>
    </row>
    <row r="18" spans="1:12" s="8" customFormat="1" ht="11.25" customHeight="1">
      <c r="A18" s="14"/>
      <c r="B18" s="13"/>
      <c r="C18" s="13"/>
      <c r="D18" s="27"/>
      <c r="E18" s="28"/>
      <c r="F18" s="31"/>
      <c r="G18" s="15"/>
      <c r="H18" s="15"/>
      <c r="I18" s="28"/>
      <c r="J18" s="28"/>
      <c r="K18" s="35"/>
      <c r="L18" s="37"/>
    </row>
    <row r="19" spans="1:13" ht="20.25" customHeight="1">
      <c r="A19" s="670" t="s">
        <v>185</v>
      </c>
      <c r="B19" s="670"/>
      <c r="C19" s="670"/>
      <c r="D19" s="670"/>
      <c r="E19" s="47">
        <f>SUM(E15:E18)</f>
        <v>100000</v>
      </c>
      <c r="F19" s="47">
        <f>SUM(F15:F18)</f>
        <v>100000</v>
      </c>
      <c r="G19" s="47">
        <f>SUM(G15:G18)</f>
        <v>100000</v>
      </c>
      <c r="H19" s="47">
        <f>SUM(H15:H18)</f>
        <v>100000</v>
      </c>
      <c r="I19" s="47">
        <f>SUM(I15:I18)</f>
        <v>100000</v>
      </c>
      <c r="J19" s="341"/>
      <c r="K19" s="665">
        <f>SUM(E19:J19)</f>
        <v>500000</v>
      </c>
      <c r="L19" s="666"/>
      <c r="M19" s="91"/>
    </row>
    <row r="20" spans="1:13" s="297" customFormat="1" ht="23.25" customHeight="1">
      <c r="A20" s="667" t="s">
        <v>29</v>
      </c>
      <c r="B20" s="667"/>
      <c r="C20" s="667"/>
      <c r="D20" s="667"/>
      <c r="E20" s="47">
        <f>E19</f>
        <v>100000</v>
      </c>
      <c r="F20" s="47">
        <f>F19</f>
        <v>100000</v>
      </c>
      <c r="G20" s="47">
        <f>G19</f>
        <v>100000</v>
      </c>
      <c r="H20" s="47">
        <f>H19</f>
        <v>100000</v>
      </c>
      <c r="I20" s="47">
        <f>I19</f>
        <v>100000</v>
      </c>
      <c r="J20" s="341"/>
      <c r="K20" s="668">
        <f>SUM(E20:J20)</f>
        <v>500000</v>
      </c>
      <c r="L20" s="669"/>
      <c r="M20" s="296"/>
    </row>
    <row r="21" spans="1:13" s="297" customFormat="1" ht="25.5" customHeight="1">
      <c r="A21" s="342"/>
      <c r="B21" s="342"/>
      <c r="C21" s="342"/>
      <c r="D21" s="342"/>
      <c r="E21" s="291"/>
      <c r="F21" s="291"/>
      <c r="G21" s="291"/>
      <c r="H21" s="291"/>
      <c r="I21" s="291"/>
      <c r="J21" s="343"/>
      <c r="K21" s="344"/>
      <c r="L21" s="344"/>
      <c r="M21" s="296"/>
    </row>
    <row r="22" spans="1:13" s="297" customFormat="1" ht="25.5" customHeight="1">
      <c r="A22" s="342"/>
      <c r="B22" s="342"/>
      <c r="C22" s="342"/>
      <c r="D22" s="342"/>
      <c r="E22" s="291"/>
      <c r="F22" s="291"/>
      <c r="G22" s="291"/>
      <c r="H22" s="291"/>
      <c r="I22" s="291"/>
      <c r="J22" s="343"/>
      <c r="K22" s="344"/>
      <c r="L22" s="344"/>
      <c r="M22" s="296"/>
    </row>
    <row r="23" spans="1:13" s="297" customFormat="1" ht="25.5" customHeight="1">
      <c r="A23" s="342"/>
      <c r="B23" s="342"/>
      <c r="C23" s="342"/>
      <c r="D23" s="342"/>
      <c r="E23" s="291"/>
      <c r="F23" s="291"/>
      <c r="G23" s="291"/>
      <c r="H23" s="291"/>
      <c r="I23" s="291"/>
      <c r="J23" s="343"/>
      <c r="K23" s="344"/>
      <c r="L23" s="344"/>
      <c r="M23" s="296"/>
    </row>
    <row r="24" spans="1:13" s="297" customFormat="1" ht="25.5" customHeight="1">
      <c r="A24" s="342"/>
      <c r="B24" s="342"/>
      <c r="C24" s="342"/>
      <c r="D24" s="342"/>
      <c r="E24" s="291"/>
      <c r="F24" s="291"/>
      <c r="G24" s="291"/>
      <c r="H24" s="291"/>
      <c r="I24" s="291"/>
      <c r="J24" s="343"/>
      <c r="K24" s="344"/>
      <c r="L24" s="344"/>
      <c r="M24" s="296"/>
    </row>
    <row r="25" spans="1:13" s="297" customFormat="1" ht="25.5" customHeight="1">
      <c r="A25" s="342"/>
      <c r="B25" s="342"/>
      <c r="C25" s="342"/>
      <c r="D25" s="342"/>
      <c r="E25" s="291"/>
      <c r="F25" s="291"/>
      <c r="G25" s="291"/>
      <c r="H25" s="291"/>
      <c r="I25" s="291"/>
      <c r="J25" s="343"/>
      <c r="K25" s="344"/>
      <c r="L25" s="344"/>
      <c r="M25" s="296"/>
    </row>
  </sheetData>
  <sheetProtection/>
  <mergeCells count="12">
    <mergeCell ref="A1:K1"/>
    <mergeCell ref="A2:K2"/>
    <mergeCell ref="A3:K3"/>
    <mergeCell ref="A4:K4"/>
    <mergeCell ref="K19:L19"/>
    <mergeCell ref="A20:D20"/>
    <mergeCell ref="K20:L20"/>
    <mergeCell ref="A13:A14"/>
    <mergeCell ref="B13:B14"/>
    <mergeCell ref="C13:C14"/>
    <mergeCell ref="E13:I13"/>
    <mergeCell ref="A19:D19"/>
  </mergeCells>
  <printOptions/>
  <pageMargins left="0.2755905511811024" right="0.1968503937007874" top="0.9055118110236221" bottom="0.15748031496062992" header="0.9055118110236221" footer="0.15748031496062992"/>
  <pageSetup firstPageNumber="97" useFirstPageNumber="1" horizontalDpi="300" verticalDpi="300" orientation="landscape" paperSize="9" scale="98" r:id="rId1"/>
  <headerFooter>
    <oddFooter>&amp;R&amp;11&amp;P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"/>
  <sheetViews>
    <sheetView view="pageBreakPreview" zoomScaleSheetLayoutView="100" zoomScalePageLayoutView="0" workbookViewId="0" topLeftCell="A14">
      <selection activeCell="F25" sqref="F25"/>
    </sheetView>
  </sheetViews>
  <sheetFormatPr defaultColWidth="9.140625" defaultRowHeight="19.5" customHeight="1"/>
  <cols>
    <col min="1" max="1" width="3.7109375" style="274" customWidth="1"/>
    <col min="2" max="2" width="26.140625" style="129" customWidth="1"/>
    <col min="3" max="3" width="21.00390625" style="97" customWidth="1"/>
    <col min="4" max="4" width="14.8515625" style="97" customWidth="1"/>
    <col min="5" max="5" width="9.8515625" style="130" customWidth="1"/>
    <col min="6" max="6" width="10.140625" style="130" customWidth="1"/>
    <col min="7" max="8" width="9.8515625" style="130" customWidth="1"/>
    <col min="9" max="9" width="10.140625" style="130" customWidth="1"/>
    <col min="10" max="10" width="10.57421875" style="351" customWidth="1"/>
    <col min="11" max="11" width="13.7109375" style="97" customWidth="1"/>
    <col min="12" max="12" width="9.28125" style="133" customWidth="1"/>
    <col min="13" max="16384" width="9.140625" style="97" customWidth="1"/>
  </cols>
  <sheetData>
    <row r="1" spans="1:12" s="42" customFormat="1" ht="19.5" customHeight="1">
      <c r="A1" s="656" t="s">
        <v>39</v>
      </c>
      <c r="B1" s="656"/>
      <c r="C1" s="656"/>
      <c r="D1" s="656"/>
      <c r="E1" s="656"/>
      <c r="F1" s="656"/>
      <c r="G1" s="656"/>
      <c r="H1" s="656"/>
      <c r="I1" s="656"/>
      <c r="J1" s="656"/>
      <c r="K1" s="661"/>
      <c r="L1" s="49" t="s">
        <v>60</v>
      </c>
    </row>
    <row r="2" spans="1:12" s="42" customFormat="1" ht="19.5" customHeight="1">
      <c r="A2" s="656" t="s">
        <v>432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  <c r="L2" s="39"/>
    </row>
    <row r="3" spans="1:12" s="42" customFormat="1" ht="19.5" customHeight="1">
      <c r="A3" s="657" t="s">
        <v>40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39"/>
    </row>
    <row r="4" spans="1:12" s="42" customFormat="1" ht="19.5" customHeight="1">
      <c r="A4" s="656" t="s">
        <v>196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  <c r="L4" s="39"/>
    </row>
    <row r="5" spans="1:12" s="42" customFormat="1" ht="19.5" customHeight="1">
      <c r="A5" s="332" t="s">
        <v>224</v>
      </c>
      <c r="B5" s="337"/>
      <c r="C5" s="329"/>
      <c r="D5" s="329"/>
      <c r="E5" s="329"/>
      <c r="F5" s="329"/>
      <c r="G5" s="329"/>
      <c r="H5" s="329"/>
      <c r="I5" s="329"/>
      <c r="J5" s="329"/>
      <c r="K5" s="329"/>
      <c r="L5" s="39"/>
    </row>
    <row r="6" spans="1:12" s="42" customFormat="1" ht="19.5" customHeight="1">
      <c r="A6" s="333" t="s">
        <v>209</v>
      </c>
      <c r="B6" s="338"/>
      <c r="C6" s="329"/>
      <c r="D6" s="329"/>
      <c r="E6" s="329"/>
      <c r="F6" s="329"/>
      <c r="G6" s="329"/>
      <c r="H6" s="329"/>
      <c r="I6" s="329"/>
      <c r="J6" s="329"/>
      <c r="K6" s="329"/>
      <c r="L6" s="39"/>
    </row>
    <row r="7" spans="1:12" s="42" customFormat="1" ht="19.5" customHeight="1">
      <c r="A7" s="333" t="s">
        <v>229</v>
      </c>
      <c r="B7" s="338"/>
      <c r="C7" s="329"/>
      <c r="D7" s="334" t="s">
        <v>230</v>
      </c>
      <c r="E7" s="329"/>
      <c r="F7" s="329"/>
      <c r="G7" s="329"/>
      <c r="H7" s="329"/>
      <c r="I7" s="329"/>
      <c r="J7" s="329"/>
      <c r="K7" s="329"/>
      <c r="L7" s="39"/>
    </row>
    <row r="8" spans="2:12" s="42" customFormat="1" ht="19.5" customHeight="1">
      <c r="B8" s="338"/>
      <c r="C8" s="329"/>
      <c r="D8" s="333" t="s">
        <v>223</v>
      </c>
      <c r="E8" s="329"/>
      <c r="F8" s="329"/>
      <c r="G8" s="329"/>
      <c r="H8" s="329"/>
      <c r="I8" s="329"/>
      <c r="J8" s="329"/>
      <c r="K8" s="329"/>
      <c r="L8" s="39"/>
    </row>
    <row r="9" spans="1:12" s="42" customFormat="1" ht="19.5" customHeight="1">
      <c r="A9" s="333" t="s">
        <v>211</v>
      </c>
      <c r="B9" s="338"/>
      <c r="C9" s="329"/>
      <c r="E9" s="329"/>
      <c r="F9" s="329"/>
      <c r="G9" s="329"/>
      <c r="H9" s="329"/>
      <c r="I9" s="329"/>
      <c r="J9" s="329"/>
      <c r="K9" s="329"/>
      <c r="L9" s="39"/>
    </row>
    <row r="10" spans="1:12" s="42" customFormat="1" ht="19.5" customHeight="1">
      <c r="A10" s="333" t="s">
        <v>225</v>
      </c>
      <c r="B10" s="338"/>
      <c r="C10" s="329"/>
      <c r="D10" s="329"/>
      <c r="E10" s="329"/>
      <c r="F10" s="329"/>
      <c r="G10" s="329"/>
      <c r="H10" s="329"/>
      <c r="I10" s="329"/>
      <c r="J10" s="329"/>
      <c r="K10" s="329"/>
      <c r="L10" s="39"/>
    </row>
    <row r="11" spans="1:12" s="42" customFormat="1" ht="19.5" customHeight="1">
      <c r="A11" s="334" t="s">
        <v>231</v>
      </c>
      <c r="B11" s="84"/>
      <c r="C11" s="329"/>
      <c r="D11" s="329"/>
      <c r="E11" s="329"/>
      <c r="F11" s="329"/>
      <c r="G11" s="329"/>
      <c r="H11" s="329"/>
      <c r="I11" s="329"/>
      <c r="J11" s="329"/>
      <c r="K11" s="329"/>
      <c r="L11" s="39"/>
    </row>
    <row r="12" spans="1:12" s="42" customFormat="1" ht="19.5" customHeight="1">
      <c r="A12" s="337"/>
      <c r="B12" s="58" t="s">
        <v>222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9"/>
    </row>
    <row r="13" spans="1:12" s="42" customFormat="1" ht="19.5" customHeight="1">
      <c r="A13" s="43"/>
      <c r="B13" s="334" t="s">
        <v>221</v>
      </c>
      <c r="C13" s="38"/>
      <c r="D13" s="38"/>
      <c r="E13" s="44"/>
      <c r="F13" s="44"/>
      <c r="G13" s="44"/>
      <c r="H13" s="44"/>
      <c r="I13" s="45"/>
      <c r="J13" s="43"/>
      <c r="K13" s="43"/>
      <c r="L13" s="43"/>
    </row>
    <row r="14" spans="1:12" s="355" customFormat="1" ht="19.5" customHeight="1">
      <c r="A14" s="709" t="s">
        <v>1</v>
      </c>
      <c r="B14" s="710" t="s">
        <v>2</v>
      </c>
      <c r="C14" s="709" t="s">
        <v>3</v>
      </c>
      <c r="D14" s="353" t="s">
        <v>4</v>
      </c>
      <c r="E14" s="706" t="s">
        <v>42</v>
      </c>
      <c r="F14" s="707"/>
      <c r="G14" s="707"/>
      <c r="H14" s="707"/>
      <c r="I14" s="708"/>
      <c r="J14" s="354" t="s">
        <v>35</v>
      </c>
      <c r="K14" s="352" t="s">
        <v>57</v>
      </c>
      <c r="L14" s="352" t="s">
        <v>6</v>
      </c>
    </row>
    <row r="15" spans="1:12" s="355" customFormat="1" ht="19.5" customHeight="1">
      <c r="A15" s="709"/>
      <c r="B15" s="711"/>
      <c r="C15" s="709"/>
      <c r="D15" s="347" t="s">
        <v>5</v>
      </c>
      <c r="E15" s="357">
        <v>2566</v>
      </c>
      <c r="F15" s="357">
        <v>2567</v>
      </c>
      <c r="G15" s="357">
        <v>2568</v>
      </c>
      <c r="H15" s="357">
        <v>2569</v>
      </c>
      <c r="I15" s="357">
        <v>2570</v>
      </c>
      <c r="J15" s="358" t="s">
        <v>36</v>
      </c>
      <c r="K15" s="356" t="s">
        <v>56</v>
      </c>
      <c r="L15" s="356" t="s">
        <v>7</v>
      </c>
    </row>
    <row r="16" spans="1:12" s="8" customFormat="1" ht="19.5" customHeight="1">
      <c r="A16" s="359">
        <v>1</v>
      </c>
      <c r="B16" s="4" t="s">
        <v>235</v>
      </c>
      <c r="C16" s="69" t="s">
        <v>18</v>
      </c>
      <c r="D16" s="162" t="s">
        <v>390</v>
      </c>
      <c r="E16" s="470">
        <v>800000</v>
      </c>
      <c r="F16" s="470">
        <v>800000</v>
      </c>
      <c r="G16" s="470">
        <v>800000</v>
      </c>
      <c r="H16" s="470">
        <v>800000</v>
      </c>
      <c r="I16" s="470">
        <v>800000</v>
      </c>
      <c r="J16" s="6" t="s">
        <v>46</v>
      </c>
      <c r="K16" s="33" t="s">
        <v>20</v>
      </c>
      <c r="L16" s="72" t="s">
        <v>43</v>
      </c>
    </row>
    <row r="17" spans="1:12" s="8" customFormat="1" ht="19.5" customHeight="1">
      <c r="A17" s="360"/>
      <c r="B17" s="4" t="s">
        <v>345</v>
      </c>
      <c r="C17" s="26" t="s">
        <v>165</v>
      </c>
      <c r="D17" s="294" t="s">
        <v>391</v>
      </c>
      <c r="E17" s="281"/>
      <c r="F17" s="281"/>
      <c r="G17" s="281"/>
      <c r="H17" s="281"/>
      <c r="I17" s="281"/>
      <c r="J17" s="19" t="s">
        <v>47</v>
      </c>
      <c r="K17" s="34" t="s">
        <v>19</v>
      </c>
      <c r="L17" s="20"/>
    </row>
    <row r="18" spans="1:12" s="8" customFormat="1" ht="19.5" customHeight="1">
      <c r="A18" s="360"/>
      <c r="B18" s="4" t="s">
        <v>591</v>
      </c>
      <c r="C18" s="26"/>
      <c r="D18" s="29"/>
      <c r="E18" s="281"/>
      <c r="F18" s="281"/>
      <c r="G18" s="281"/>
      <c r="H18" s="281"/>
      <c r="I18" s="281"/>
      <c r="J18" s="11"/>
      <c r="K18" s="34"/>
      <c r="L18" s="20"/>
    </row>
    <row r="19" spans="1:12" s="8" customFormat="1" ht="19.5" customHeight="1">
      <c r="A19" s="3">
        <v>2</v>
      </c>
      <c r="B19" s="32" t="s">
        <v>488</v>
      </c>
      <c r="C19" s="69" t="s">
        <v>18</v>
      </c>
      <c r="D19" s="164" t="s">
        <v>262</v>
      </c>
      <c r="E19" s="470">
        <v>500000</v>
      </c>
      <c r="F19" s="470">
        <v>500000</v>
      </c>
      <c r="G19" s="470">
        <v>500000</v>
      </c>
      <c r="H19" s="470">
        <v>500000</v>
      </c>
      <c r="I19" s="470">
        <v>500000</v>
      </c>
      <c r="J19" s="6" t="s">
        <v>46</v>
      </c>
      <c r="K19" s="33" t="s">
        <v>20</v>
      </c>
      <c r="L19" s="5" t="s">
        <v>43</v>
      </c>
    </row>
    <row r="20" spans="1:12" s="8" customFormat="1" ht="19.5" customHeight="1">
      <c r="A20" s="14"/>
      <c r="B20" s="583" t="s">
        <v>356</v>
      </c>
      <c r="C20" s="76" t="s">
        <v>165</v>
      </c>
      <c r="D20" s="365" t="s">
        <v>395</v>
      </c>
      <c r="E20" s="328"/>
      <c r="F20" s="289"/>
      <c r="G20" s="289"/>
      <c r="H20" s="289"/>
      <c r="I20" s="624"/>
      <c r="J20" s="15" t="s">
        <v>47</v>
      </c>
      <c r="K20" s="35" t="s">
        <v>19</v>
      </c>
      <c r="L20" s="67"/>
    </row>
    <row r="21" spans="1:12" s="8" customFormat="1" ht="19.5" customHeight="1">
      <c r="A21" s="73">
        <v>3</v>
      </c>
      <c r="B21" s="395" t="s">
        <v>290</v>
      </c>
      <c r="C21" s="4" t="s">
        <v>30</v>
      </c>
      <c r="D21" s="401" t="s">
        <v>392</v>
      </c>
      <c r="E21" s="281">
        <v>350000</v>
      </c>
      <c r="F21" s="281">
        <v>350000</v>
      </c>
      <c r="G21" s="281">
        <v>350000</v>
      </c>
      <c r="H21" s="281">
        <v>350000</v>
      </c>
      <c r="I21" s="471">
        <v>350000</v>
      </c>
      <c r="J21" s="65" t="s">
        <v>46</v>
      </c>
      <c r="K21" s="34" t="s">
        <v>20</v>
      </c>
      <c r="L21" s="10" t="s">
        <v>43</v>
      </c>
    </row>
    <row r="22" spans="1:12" s="8" customFormat="1" ht="19.5" customHeight="1">
      <c r="A22" s="73"/>
      <c r="B22" s="36" t="s">
        <v>286</v>
      </c>
      <c r="C22" s="4" t="s">
        <v>31</v>
      </c>
      <c r="D22" s="294" t="s">
        <v>393</v>
      </c>
      <c r="E22" s="490"/>
      <c r="F22" s="488"/>
      <c r="G22" s="489"/>
      <c r="H22" s="488"/>
      <c r="I22" s="488"/>
      <c r="J22" s="418" t="s">
        <v>47</v>
      </c>
      <c r="K22" s="34" t="s">
        <v>19</v>
      </c>
      <c r="L22" s="10"/>
    </row>
    <row r="23" spans="1:12" s="8" customFormat="1" ht="19.5" customHeight="1">
      <c r="A23" s="24"/>
      <c r="B23" s="116"/>
      <c r="C23" s="85"/>
      <c r="D23" s="294" t="s">
        <v>394</v>
      </c>
      <c r="E23" s="625"/>
      <c r="F23" s="285"/>
      <c r="H23" s="285"/>
      <c r="I23" s="289"/>
      <c r="J23" s="421"/>
      <c r="K23" s="275"/>
      <c r="L23" s="212"/>
    </row>
    <row r="24" spans="1:12" s="8" customFormat="1" ht="19.5" customHeight="1">
      <c r="A24" s="712" t="s">
        <v>433</v>
      </c>
      <c r="B24" s="713"/>
      <c r="C24" s="713"/>
      <c r="D24" s="714"/>
      <c r="E24" s="584">
        <f>SUM(E16:E23)</f>
        <v>1650000</v>
      </c>
      <c r="F24" s="584">
        <f>SUM(F16:F23)</f>
        <v>1650000</v>
      </c>
      <c r="G24" s="584">
        <f>SUM(G16:G23)</f>
        <v>1650000</v>
      </c>
      <c r="H24" s="584">
        <f>SUM(H16:H23)</f>
        <v>1650000</v>
      </c>
      <c r="I24" s="584">
        <f>SUM(I16:I23)</f>
        <v>1650000</v>
      </c>
      <c r="J24" s="585"/>
      <c r="K24" s="620">
        <f>SUM(E24:J24)</f>
        <v>8250000</v>
      </c>
      <c r="L24" s="452"/>
    </row>
    <row r="25" spans="1:12" s="8" customFormat="1" ht="19.5" customHeight="1" thickBot="1">
      <c r="A25" s="676" t="s">
        <v>589</v>
      </c>
      <c r="B25" s="677"/>
      <c r="C25" s="677"/>
      <c r="D25" s="678"/>
      <c r="E25" s="586">
        <f>SUM(E16:E23)</f>
        <v>1650000</v>
      </c>
      <c r="F25" s="586">
        <f>SUM(F16:F23)</f>
        <v>1650000</v>
      </c>
      <c r="G25" s="586">
        <f>SUM(G16:G23)</f>
        <v>1650000</v>
      </c>
      <c r="H25" s="586">
        <f>SUM(H16:H23)</f>
        <v>1650000</v>
      </c>
      <c r="I25" s="586">
        <f>SUM(I16:I23)</f>
        <v>1650000</v>
      </c>
      <c r="J25" s="451"/>
      <c r="K25" s="431">
        <f>SUM(E25:J25)</f>
        <v>8250000</v>
      </c>
      <c r="L25" s="451"/>
    </row>
    <row r="26" spans="1:12" s="23" customFormat="1" ht="19.5" customHeight="1" thickBot="1" thickTop="1">
      <c r="A26" s="676" t="s">
        <v>590</v>
      </c>
      <c r="B26" s="677"/>
      <c r="C26" s="677"/>
      <c r="D26" s="678"/>
      <c r="E26" s="453">
        <f>SUM('ย.1'!E390+'ย.1'!E537+'ย.3'!E80+'ย.4'!E25)</f>
        <v>11035000</v>
      </c>
      <c r="F26" s="453">
        <f>SUM('ย.1'!F390+'ย.1'!F537+'ย.3'!F80+'ย.4'!F25)</f>
        <v>88637800</v>
      </c>
      <c r="G26" s="453">
        <f>SUM('ย.1'!G390+'ย.1'!G537+'ย.3'!G80+'ย.4'!G25)</f>
        <v>88637800</v>
      </c>
      <c r="H26" s="453">
        <f>SUM('ย.1'!H390+'ย.1'!H537+'ย.3'!H80+'ย.4'!H25)</f>
        <v>86617800</v>
      </c>
      <c r="I26" s="453">
        <f>SUM('ย.1'!I390+'ย.1'!I537+'ย.3'!I80+'ย.4'!I25)</f>
        <v>86617800</v>
      </c>
      <c r="J26" s="451"/>
      <c r="K26" s="431">
        <f>SUM(E26:J26)</f>
        <v>361546200</v>
      </c>
      <c r="L26" s="451"/>
    </row>
    <row r="27" spans="5:12" s="23" customFormat="1" ht="19.5" customHeight="1" thickTop="1">
      <c r="E27" s="291"/>
      <c r="F27" s="291"/>
      <c r="G27" s="291"/>
      <c r="H27" s="291"/>
      <c r="I27" s="291"/>
      <c r="J27" s="350"/>
      <c r="K27" s="95"/>
      <c r="L27" s="95">
        <v>22</v>
      </c>
    </row>
  </sheetData>
  <sheetProtection/>
  <mergeCells count="11">
    <mergeCell ref="A1:K1"/>
    <mergeCell ref="A2:K2"/>
    <mergeCell ref="A3:K3"/>
    <mergeCell ref="A4:K4"/>
    <mergeCell ref="A14:A15"/>
    <mergeCell ref="B14:B15"/>
    <mergeCell ref="C14:C15"/>
    <mergeCell ref="A24:D24"/>
    <mergeCell ref="A26:D26"/>
    <mergeCell ref="E14:I14"/>
    <mergeCell ref="A25:D25"/>
  </mergeCells>
  <printOptions/>
  <pageMargins left="0.2755905511811024" right="0.1968503937007874" top="0.9055118110236221" bottom="0.15748031496062992" header="0.9055118110236221" footer="0.15748031496062992"/>
  <pageSetup firstPageNumber="99" useFirstPageNumber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7"/>
  <sheetViews>
    <sheetView tabSelected="1" view="pageBreakPreview" zoomScaleSheetLayoutView="100" workbookViewId="0" topLeftCell="A40">
      <selection activeCell="I13" sqref="I13"/>
    </sheetView>
  </sheetViews>
  <sheetFormatPr defaultColWidth="9.140625" defaultRowHeight="12.75"/>
  <cols>
    <col min="1" max="1" width="4.7109375" style="715" customWidth="1"/>
    <col min="2" max="2" width="18.7109375" style="715" customWidth="1"/>
    <col min="3" max="3" width="12.00390625" style="715" customWidth="1"/>
    <col min="4" max="4" width="15.7109375" style="715" customWidth="1"/>
    <col min="5" max="5" width="22.57421875" style="715" customWidth="1"/>
    <col min="6" max="6" width="12.00390625" style="715" customWidth="1"/>
    <col min="7" max="10" width="10.7109375" style="715" customWidth="1"/>
    <col min="11" max="11" width="11.140625" style="715" customWidth="1"/>
    <col min="12" max="16384" width="9.140625" style="715" customWidth="1"/>
  </cols>
  <sheetData>
    <row r="1" ht="21.75">
      <c r="K1" s="716" t="s">
        <v>602</v>
      </c>
    </row>
    <row r="2" spans="1:11" ht="21.75">
      <c r="A2" s="717" t="s">
        <v>603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</row>
    <row r="3" spans="1:11" ht="21.75">
      <c r="A3" s="717" t="s">
        <v>604</v>
      </c>
      <c r="B3" s="717"/>
      <c r="C3" s="717"/>
      <c r="D3" s="717"/>
      <c r="E3" s="717"/>
      <c r="F3" s="717"/>
      <c r="G3" s="717"/>
      <c r="H3" s="717"/>
      <c r="I3" s="717"/>
      <c r="J3" s="717"/>
      <c r="K3" s="717"/>
    </row>
    <row r="4" spans="1:11" ht="21.75">
      <c r="A4" s="717" t="s">
        <v>605</v>
      </c>
      <c r="B4" s="717"/>
      <c r="C4" s="717"/>
      <c r="D4" s="717"/>
      <c r="E4" s="717"/>
      <c r="F4" s="717"/>
      <c r="G4" s="717"/>
      <c r="H4" s="717"/>
      <c r="I4" s="717"/>
      <c r="J4" s="717"/>
      <c r="K4" s="717"/>
    </row>
    <row r="5" spans="1:10" ht="6.75" customHeight="1">
      <c r="A5" s="718"/>
      <c r="B5" s="718"/>
      <c r="C5" s="718"/>
      <c r="D5" s="718"/>
      <c r="E5" s="718"/>
      <c r="F5" s="719"/>
      <c r="G5" s="719"/>
      <c r="H5" s="719"/>
      <c r="I5" s="719"/>
      <c r="J5" s="719"/>
    </row>
    <row r="6" spans="1:11" s="724" customFormat="1" ht="18.75">
      <c r="A6" s="720" t="s">
        <v>1</v>
      </c>
      <c r="B6" s="720" t="s">
        <v>606</v>
      </c>
      <c r="C6" s="720" t="s">
        <v>607</v>
      </c>
      <c r="D6" s="720" t="s">
        <v>608</v>
      </c>
      <c r="E6" s="720" t="s">
        <v>4</v>
      </c>
      <c r="F6" s="721" t="s">
        <v>609</v>
      </c>
      <c r="G6" s="722"/>
      <c r="H6" s="722"/>
      <c r="I6" s="722"/>
      <c r="J6" s="723"/>
      <c r="K6" s="720" t="s">
        <v>610</v>
      </c>
    </row>
    <row r="7" spans="1:11" s="724" customFormat="1" ht="18.75">
      <c r="A7" s="725"/>
      <c r="B7" s="725"/>
      <c r="C7" s="725"/>
      <c r="D7" s="725"/>
      <c r="E7" s="726" t="s">
        <v>611</v>
      </c>
      <c r="F7" s="720">
        <v>2566</v>
      </c>
      <c r="G7" s="720">
        <v>2567</v>
      </c>
      <c r="H7" s="720">
        <v>2568</v>
      </c>
      <c r="I7" s="727">
        <v>2569</v>
      </c>
      <c r="J7" s="727">
        <v>2570</v>
      </c>
      <c r="K7" s="726" t="s">
        <v>612</v>
      </c>
    </row>
    <row r="8" spans="1:11" s="724" customFormat="1" ht="18.75">
      <c r="A8" s="728"/>
      <c r="B8" s="728"/>
      <c r="C8" s="728"/>
      <c r="D8" s="728"/>
      <c r="E8" s="729" t="s">
        <v>613</v>
      </c>
      <c r="F8" s="729" t="s">
        <v>139</v>
      </c>
      <c r="G8" s="729" t="s">
        <v>139</v>
      </c>
      <c r="H8" s="729" t="s">
        <v>139</v>
      </c>
      <c r="I8" s="730" t="s">
        <v>139</v>
      </c>
      <c r="J8" s="730" t="s">
        <v>139</v>
      </c>
      <c r="K8" s="728"/>
    </row>
    <row r="9" spans="1:11" s="724" customFormat="1" ht="19.5">
      <c r="A9" s="5">
        <v>1</v>
      </c>
      <c r="B9" s="68" t="s">
        <v>614</v>
      </c>
      <c r="C9" s="32" t="s">
        <v>615</v>
      </c>
      <c r="D9" s="32" t="s">
        <v>616</v>
      </c>
      <c r="E9" s="32" t="s">
        <v>617</v>
      </c>
      <c r="F9" s="731" t="s">
        <v>11</v>
      </c>
      <c r="G9" s="732">
        <v>5000000</v>
      </c>
      <c r="H9" s="732">
        <v>5000000</v>
      </c>
      <c r="I9" s="732">
        <v>5000000</v>
      </c>
      <c r="J9" s="732">
        <v>5000000</v>
      </c>
      <c r="K9" s="5" t="s">
        <v>373</v>
      </c>
    </row>
    <row r="10" spans="1:11" s="724" customFormat="1" ht="19.5">
      <c r="A10" s="4"/>
      <c r="B10" s="17"/>
      <c r="C10" s="4" t="s">
        <v>618</v>
      </c>
      <c r="D10" s="4"/>
      <c r="E10" s="4"/>
      <c r="F10" s="10"/>
      <c r="G10" s="4"/>
      <c r="H10" s="4"/>
      <c r="I10" s="4"/>
      <c r="J10" s="4"/>
      <c r="K10" s="4"/>
    </row>
    <row r="11" spans="1:11" s="724" customFormat="1" ht="19.5">
      <c r="A11" s="13"/>
      <c r="B11" s="78"/>
      <c r="C11" s="13"/>
      <c r="D11" s="13"/>
      <c r="E11" s="13"/>
      <c r="F11" s="67"/>
      <c r="G11" s="13"/>
      <c r="H11" s="13"/>
      <c r="I11" s="13"/>
      <c r="J11" s="13"/>
      <c r="K11" s="13"/>
    </row>
    <row r="12" spans="1:11" s="724" customFormat="1" ht="19.5">
      <c r="A12" s="429">
        <v>2</v>
      </c>
      <c r="B12" s="32" t="s">
        <v>614</v>
      </c>
      <c r="C12" s="32" t="s">
        <v>619</v>
      </c>
      <c r="D12" s="32" t="s">
        <v>620</v>
      </c>
      <c r="E12" s="377" t="s">
        <v>621</v>
      </c>
      <c r="F12" s="731" t="s">
        <v>11</v>
      </c>
      <c r="G12" s="733">
        <v>8900</v>
      </c>
      <c r="H12" s="733">
        <v>8900</v>
      </c>
      <c r="I12" s="731" t="s">
        <v>11</v>
      </c>
      <c r="J12" s="731" t="s">
        <v>11</v>
      </c>
      <c r="K12" s="5" t="s">
        <v>510</v>
      </c>
    </row>
    <row r="13" spans="1:11" s="724" customFormat="1" ht="19.5">
      <c r="A13" s="17"/>
      <c r="B13" s="4"/>
      <c r="C13" s="4"/>
      <c r="D13" s="4"/>
      <c r="E13" s="378" t="s">
        <v>622</v>
      </c>
      <c r="F13" s="10"/>
      <c r="G13" s="4"/>
      <c r="H13" s="4"/>
      <c r="I13" s="4"/>
      <c r="J13" s="4"/>
      <c r="K13" s="4"/>
    </row>
    <row r="14" spans="1:11" s="724" customFormat="1" ht="19.5">
      <c r="A14" s="78"/>
      <c r="B14" s="13"/>
      <c r="C14" s="13"/>
      <c r="D14" s="13"/>
      <c r="E14" s="394"/>
      <c r="F14" s="67"/>
      <c r="G14" s="13"/>
      <c r="H14" s="13"/>
      <c r="I14" s="13"/>
      <c r="J14" s="13"/>
      <c r="K14" s="13"/>
    </row>
    <row r="15" spans="1:11" s="724" customFormat="1" ht="19.5">
      <c r="A15" s="429">
        <v>3</v>
      </c>
      <c r="B15" s="32" t="s">
        <v>614</v>
      </c>
      <c r="C15" s="32" t="s">
        <v>619</v>
      </c>
      <c r="D15" s="32" t="s">
        <v>620</v>
      </c>
      <c r="E15" s="377" t="s">
        <v>623</v>
      </c>
      <c r="F15" s="731" t="s">
        <v>11</v>
      </c>
      <c r="G15" s="733">
        <v>23700</v>
      </c>
      <c r="H15" s="733">
        <v>23700</v>
      </c>
      <c r="I15" s="731" t="s">
        <v>11</v>
      </c>
      <c r="J15" s="731" t="s">
        <v>11</v>
      </c>
      <c r="K15" s="5" t="s">
        <v>510</v>
      </c>
    </row>
    <row r="16" spans="1:11" s="724" customFormat="1" ht="15" customHeight="1">
      <c r="A16" s="411"/>
      <c r="B16" s="4"/>
      <c r="C16" s="4"/>
      <c r="D16" s="4"/>
      <c r="E16" s="378"/>
      <c r="F16" s="734"/>
      <c r="G16" s="735"/>
      <c r="H16" s="735"/>
      <c r="I16" s="734"/>
      <c r="J16" s="734"/>
      <c r="K16" s="10"/>
    </row>
    <row r="17" spans="1:11" s="724" customFormat="1" ht="17.25" customHeight="1">
      <c r="A17" s="78"/>
      <c r="B17" s="13"/>
      <c r="C17" s="13"/>
      <c r="D17" s="13"/>
      <c r="E17" s="394"/>
      <c r="F17" s="67"/>
      <c r="G17" s="13"/>
      <c r="H17" s="13"/>
      <c r="I17" s="4"/>
      <c r="J17" s="4"/>
      <c r="K17" s="4"/>
    </row>
    <row r="18" spans="1:11" s="724" customFormat="1" ht="19.5">
      <c r="A18" s="5">
        <v>4</v>
      </c>
      <c r="B18" s="736" t="s">
        <v>624</v>
      </c>
      <c r="C18" s="32" t="s">
        <v>619</v>
      </c>
      <c r="D18" s="32" t="s">
        <v>625</v>
      </c>
      <c r="E18" s="377" t="s">
        <v>626</v>
      </c>
      <c r="F18" s="737" t="s">
        <v>11</v>
      </c>
      <c r="G18" s="733">
        <v>30000</v>
      </c>
      <c r="H18" s="738">
        <v>30000</v>
      </c>
      <c r="I18" s="737" t="s">
        <v>11</v>
      </c>
      <c r="J18" s="737" t="s">
        <v>11</v>
      </c>
      <c r="K18" s="5" t="s">
        <v>510</v>
      </c>
    </row>
    <row r="19" spans="1:11" s="724" customFormat="1" ht="19.5">
      <c r="A19" s="4"/>
      <c r="B19" s="736" t="s">
        <v>627</v>
      </c>
      <c r="C19" s="4"/>
      <c r="D19" s="4"/>
      <c r="E19" s="165" t="s">
        <v>628</v>
      </c>
      <c r="F19" s="10"/>
      <c r="G19" s="4"/>
      <c r="H19" s="17"/>
      <c r="I19" s="17"/>
      <c r="J19" s="17"/>
      <c r="K19" s="4"/>
    </row>
    <row r="20" spans="1:11" s="724" customFormat="1" ht="19.5">
      <c r="A20" s="13"/>
      <c r="B20" s="434"/>
      <c r="C20" s="13"/>
      <c r="D20" s="13"/>
      <c r="E20" s="16"/>
      <c r="F20" s="67"/>
      <c r="G20" s="13"/>
      <c r="H20" s="78"/>
      <c r="I20" s="78"/>
      <c r="J20" s="78"/>
      <c r="K20" s="13"/>
    </row>
    <row r="21" spans="1:11" s="724" customFormat="1" ht="19.5">
      <c r="A21" s="5">
        <v>5</v>
      </c>
      <c r="B21" s="736" t="s">
        <v>629</v>
      </c>
      <c r="C21" s="4" t="s">
        <v>630</v>
      </c>
      <c r="D21" s="736" t="s">
        <v>631</v>
      </c>
      <c r="E21" s="163" t="s">
        <v>632</v>
      </c>
      <c r="F21" s="739" t="s">
        <v>11</v>
      </c>
      <c r="G21" s="735">
        <v>150000</v>
      </c>
      <c r="H21" s="735">
        <v>150000</v>
      </c>
      <c r="I21" s="735">
        <v>150000</v>
      </c>
      <c r="J21" s="735">
        <v>150000</v>
      </c>
      <c r="K21" s="5" t="s">
        <v>510</v>
      </c>
    </row>
    <row r="22" spans="1:11" s="724" customFormat="1" ht="19.5">
      <c r="A22" s="4"/>
      <c r="B22" s="736"/>
      <c r="C22" s="4"/>
      <c r="D22" s="4"/>
      <c r="E22" s="165" t="s">
        <v>633</v>
      </c>
      <c r="F22" s="10"/>
      <c r="G22" s="4"/>
      <c r="H22" s="17"/>
      <c r="I22" s="17"/>
      <c r="J22" s="17"/>
      <c r="K22" s="4"/>
    </row>
    <row r="23" spans="1:11" s="724" customFormat="1" ht="19.5">
      <c r="A23" s="13"/>
      <c r="B23" s="434"/>
      <c r="C23" s="13"/>
      <c r="D23" s="13"/>
      <c r="E23" s="394"/>
      <c r="F23" s="67"/>
      <c r="G23" s="13"/>
      <c r="H23" s="78"/>
      <c r="I23" s="78"/>
      <c r="J23" s="78"/>
      <c r="K23" s="13"/>
    </row>
    <row r="24" s="724" customFormat="1" ht="18.75"/>
    <row r="25" s="724" customFormat="1" ht="18.75">
      <c r="H25" s="724" t="s">
        <v>634</v>
      </c>
    </row>
    <row r="26" spans="1:11" s="724" customFormat="1" ht="21.75">
      <c r="A26" s="408"/>
      <c r="E26" s="740"/>
      <c r="F26" s="741"/>
      <c r="K26" s="715">
        <v>23</v>
      </c>
    </row>
    <row r="27" s="724" customFormat="1" ht="18.75"/>
    <row r="28" spans="1:11" s="724" customFormat="1" ht="21.75">
      <c r="A28" s="715"/>
      <c r="B28" s="715"/>
      <c r="C28" s="715"/>
      <c r="D28" s="715"/>
      <c r="E28" s="715"/>
      <c r="F28" s="715"/>
      <c r="G28" s="715"/>
      <c r="H28" s="715"/>
      <c r="I28" s="715"/>
      <c r="J28" s="715"/>
      <c r="K28" s="716" t="s">
        <v>602</v>
      </c>
    </row>
    <row r="29" spans="1:11" s="724" customFormat="1" ht="21">
      <c r="A29" s="717" t="s">
        <v>603</v>
      </c>
      <c r="B29" s="717"/>
      <c r="C29" s="717"/>
      <c r="D29" s="717"/>
      <c r="E29" s="717"/>
      <c r="F29" s="717"/>
      <c r="G29" s="717"/>
      <c r="H29" s="717"/>
      <c r="I29" s="717"/>
      <c r="J29" s="717"/>
      <c r="K29" s="717"/>
    </row>
    <row r="30" spans="1:11" s="724" customFormat="1" ht="21">
      <c r="A30" s="717" t="s">
        <v>604</v>
      </c>
      <c r="B30" s="717"/>
      <c r="C30" s="717"/>
      <c r="D30" s="717"/>
      <c r="E30" s="717"/>
      <c r="F30" s="717"/>
      <c r="G30" s="717"/>
      <c r="H30" s="717"/>
      <c r="I30" s="717"/>
      <c r="J30" s="717"/>
      <c r="K30" s="717"/>
    </row>
    <row r="31" spans="1:11" s="724" customFormat="1" ht="21">
      <c r="A31" s="717" t="s">
        <v>605</v>
      </c>
      <c r="B31" s="717"/>
      <c r="C31" s="717"/>
      <c r="D31" s="717"/>
      <c r="E31" s="717"/>
      <c r="F31" s="717"/>
      <c r="G31" s="717"/>
      <c r="H31" s="717"/>
      <c r="I31" s="717"/>
      <c r="J31" s="717"/>
      <c r="K31" s="717"/>
    </row>
    <row r="32" spans="1:11" s="724" customFormat="1" ht="18.75">
      <c r="A32" s="720" t="s">
        <v>1</v>
      </c>
      <c r="B32" s="720" t="s">
        <v>606</v>
      </c>
      <c r="C32" s="720" t="s">
        <v>607</v>
      </c>
      <c r="D32" s="720" t="s">
        <v>608</v>
      </c>
      <c r="E32" s="720" t="s">
        <v>4</v>
      </c>
      <c r="F32" s="721" t="s">
        <v>609</v>
      </c>
      <c r="G32" s="722"/>
      <c r="H32" s="722"/>
      <c r="I32" s="722"/>
      <c r="J32" s="723"/>
      <c r="K32" s="720" t="s">
        <v>610</v>
      </c>
    </row>
    <row r="33" spans="1:11" s="724" customFormat="1" ht="18.75">
      <c r="A33" s="725"/>
      <c r="B33" s="725"/>
      <c r="C33" s="725"/>
      <c r="D33" s="725"/>
      <c r="E33" s="726" t="s">
        <v>611</v>
      </c>
      <c r="F33" s="720">
        <v>2566</v>
      </c>
      <c r="G33" s="720">
        <v>2567</v>
      </c>
      <c r="H33" s="720">
        <v>2568</v>
      </c>
      <c r="I33" s="727">
        <v>2569</v>
      </c>
      <c r="J33" s="727">
        <v>2570</v>
      </c>
      <c r="K33" s="726" t="s">
        <v>612</v>
      </c>
    </row>
    <row r="34" spans="1:11" s="724" customFormat="1" ht="18.75">
      <c r="A34" s="728"/>
      <c r="B34" s="728"/>
      <c r="C34" s="728"/>
      <c r="D34" s="728"/>
      <c r="E34" s="729" t="s">
        <v>613</v>
      </c>
      <c r="F34" s="729" t="s">
        <v>139</v>
      </c>
      <c r="G34" s="729" t="s">
        <v>139</v>
      </c>
      <c r="H34" s="729" t="s">
        <v>139</v>
      </c>
      <c r="I34" s="730" t="s">
        <v>139</v>
      </c>
      <c r="J34" s="730" t="s">
        <v>139</v>
      </c>
      <c r="K34" s="728"/>
    </row>
    <row r="35" spans="1:11" s="724" customFormat="1" ht="19.5">
      <c r="A35" s="5">
        <v>6</v>
      </c>
      <c r="B35" s="287" t="s">
        <v>614</v>
      </c>
      <c r="C35" s="32" t="s">
        <v>630</v>
      </c>
      <c r="D35" s="32" t="s">
        <v>635</v>
      </c>
      <c r="E35" s="164" t="s">
        <v>636</v>
      </c>
      <c r="F35" s="742" t="s">
        <v>11</v>
      </c>
      <c r="G35" s="733">
        <v>40000</v>
      </c>
      <c r="H35" s="733">
        <v>40000</v>
      </c>
      <c r="I35" s="743" t="s">
        <v>11</v>
      </c>
      <c r="J35" s="737" t="s">
        <v>11</v>
      </c>
      <c r="K35" s="5" t="s">
        <v>510</v>
      </c>
    </row>
    <row r="36" spans="1:11" s="724" customFormat="1" ht="19.5">
      <c r="A36" s="4"/>
      <c r="B36" s="736"/>
      <c r="C36" s="4"/>
      <c r="D36" s="4"/>
      <c r="E36" s="165" t="s">
        <v>637</v>
      </c>
      <c r="F36" s="10"/>
      <c r="G36" s="4"/>
      <c r="H36" s="17"/>
      <c r="I36" s="17"/>
      <c r="J36" s="17"/>
      <c r="K36" s="4"/>
    </row>
    <row r="37" spans="1:11" s="724" customFormat="1" ht="19.5">
      <c r="A37" s="13"/>
      <c r="B37" s="434"/>
      <c r="C37" s="13"/>
      <c r="D37" s="13"/>
      <c r="E37" s="365"/>
      <c r="F37" s="67"/>
      <c r="G37" s="13"/>
      <c r="H37" s="78"/>
      <c r="I37" s="78"/>
      <c r="J37" s="78"/>
      <c r="K37" s="13"/>
    </row>
    <row r="38" spans="1:11" s="724" customFormat="1" ht="19.5">
      <c r="A38" s="5">
        <v>7</v>
      </c>
      <c r="B38" s="287" t="s">
        <v>614</v>
      </c>
      <c r="C38" s="32" t="s">
        <v>630</v>
      </c>
      <c r="D38" s="287" t="s">
        <v>638</v>
      </c>
      <c r="E38" s="162" t="s">
        <v>639</v>
      </c>
      <c r="F38" s="742" t="s">
        <v>11</v>
      </c>
      <c r="G38" s="733">
        <v>50000</v>
      </c>
      <c r="H38" s="733">
        <v>50000</v>
      </c>
      <c r="I38" s="743" t="s">
        <v>11</v>
      </c>
      <c r="J38" s="737" t="s">
        <v>11</v>
      </c>
      <c r="K38" s="5" t="s">
        <v>510</v>
      </c>
    </row>
    <row r="39" spans="1:11" s="724" customFormat="1" ht="19.5">
      <c r="A39" s="4"/>
      <c r="B39" s="736"/>
      <c r="C39" s="4"/>
      <c r="D39" s="736"/>
      <c r="E39" s="163" t="s">
        <v>640</v>
      </c>
      <c r="F39" s="10"/>
      <c r="G39" s="4"/>
      <c r="H39" s="17"/>
      <c r="I39" s="17"/>
      <c r="J39" s="17"/>
      <c r="K39" s="4"/>
    </row>
    <row r="40" spans="1:11" s="744" customFormat="1" ht="19.5">
      <c r="A40" s="13"/>
      <c r="B40" s="434"/>
      <c r="C40" s="13"/>
      <c r="D40" s="434"/>
      <c r="E40" s="380"/>
      <c r="F40" s="67"/>
      <c r="G40" s="13"/>
      <c r="H40" s="78"/>
      <c r="I40" s="78"/>
      <c r="J40" s="78"/>
      <c r="K40" s="13"/>
    </row>
    <row r="41" spans="1:11" s="744" customFormat="1" ht="19.5">
      <c r="A41" s="5">
        <v>8</v>
      </c>
      <c r="B41" s="287" t="s">
        <v>614</v>
      </c>
      <c r="C41" s="32" t="s">
        <v>630</v>
      </c>
      <c r="D41" s="287" t="s">
        <v>638</v>
      </c>
      <c r="E41" s="162" t="s">
        <v>641</v>
      </c>
      <c r="F41" s="742" t="s">
        <v>11</v>
      </c>
      <c r="G41" s="733">
        <v>20000</v>
      </c>
      <c r="H41" s="733">
        <v>20000</v>
      </c>
      <c r="I41" s="743" t="s">
        <v>11</v>
      </c>
      <c r="J41" s="737" t="s">
        <v>11</v>
      </c>
      <c r="K41" s="5" t="s">
        <v>510</v>
      </c>
    </row>
    <row r="42" spans="1:11" s="744" customFormat="1" ht="19.5">
      <c r="A42" s="4"/>
      <c r="B42" s="736"/>
      <c r="C42" s="4"/>
      <c r="D42" s="736"/>
      <c r="E42" s="163" t="s">
        <v>640</v>
      </c>
      <c r="F42" s="10"/>
      <c r="G42" s="4"/>
      <c r="H42" s="17"/>
      <c r="I42" s="17"/>
      <c r="J42" s="17"/>
      <c r="K42" s="4"/>
    </row>
    <row r="43" spans="1:11" s="744" customFormat="1" ht="19.5">
      <c r="A43" s="13"/>
      <c r="B43" s="434"/>
      <c r="C43" s="13"/>
      <c r="D43" s="434"/>
      <c r="E43" s="380"/>
      <c r="F43" s="67"/>
      <c r="G43" s="13"/>
      <c r="H43" s="78"/>
      <c r="I43" s="78"/>
      <c r="J43" s="78"/>
      <c r="K43" s="13"/>
    </row>
    <row r="44" spans="1:11" s="724" customFormat="1" ht="19.5">
      <c r="A44" s="745" t="s">
        <v>642</v>
      </c>
      <c r="B44" s="746"/>
      <c r="C44" s="746"/>
      <c r="D44" s="746"/>
      <c r="E44" s="747"/>
      <c r="F44" s="748">
        <f>SUM(F9:F11)</f>
        <v>0</v>
      </c>
      <c r="G44" s="749">
        <f>SUM(G9:G23)</f>
        <v>5212600</v>
      </c>
      <c r="H44" s="749">
        <f>SUM(H9:H23)</f>
        <v>5212600</v>
      </c>
      <c r="I44" s="749">
        <f>SUM(I9:I23)</f>
        <v>5150000</v>
      </c>
      <c r="J44" s="749">
        <f>SUM(J9:J11)</f>
        <v>5000000</v>
      </c>
      <c r="K44" s="750"/>
    </row>
    <row r="45" spans="1:11" s="724" customFormat="1" ht="19.5" thickBot="1">
      <c r="A45" s="751" t="s">
        <v>643</v>
      </c>
      <c r="B45" s="752"/>
      <c r="C45" s="752"/>
      <c r="D45" s="752"/>
      <c r="E45" s="753"/>
      <c r="F45" s="754">
        <f>SUM(F44)</f>
        <v>0</v>
      </c>
      <c r="G45" s="754">
        <f>SUM(G44)</f>
        <v>5212600</v>
      </c>
      <c r="H45" s="754">
        <f>SUM(H44)</f>
        <v>5212600</v>
      </c>
      <c r="I45" s="754">
        <f>SUM(I44)</f>
        <v>5150000</v>
      </c>
      <c r="J45" s="754">
        <f>SUM(J44)</f>
        <v>5000000</v>
      </c>
      <c r="K45" s="755"/>
    </row>
    <row r="46" s="724" customFormat="1" ht="19.5" thickTop="1"/>
    <row r="47" s="724" customFormat="1" ht="18.75"/>
    <row r="48" s="724" customFormat="1" ht="21.75">
      <c r="K48" s="715">
        <v>24</v>
      </c>
    </row>
    <row r="49" s="724" customFormat="1" ht="18.75"/>
    <row r="50" s="724" customFormat="1" ht="18.75"/>
    <row r="51" s="724" customFormat="1" ht="18.75"/>
    <row r="52" s="724" customFormat="1" ht="18.75"/>
    <row r="53" s="724" customFormat="1" ht="18.75"/>
    <row r="54" s="724" customFormat="1" ht="18.75"/>
    <row r="55" s="724" customFormat="1" ht="18.75"/>
    <row r="56" s="724" customFormat="1" ht="18.75"/>
    <row r="57" s="724" customFormat="1" ht="18.75"/>
    <row r="58" s="724" customFormat="1" ht="18.75"/>
    <row r="59" s="724" customFormat="1" ht="18.75"/>
    <row r="60" s="724" customFormat="1" ht="18.75"/>
    <row r="61" s="724" customFormat="1" ht="18.75"/>
    <row r="62" s="724" customFormat="1" ht="18.75"/>
    <row r="63" s="724" customFormat="1" ht="18.75"/>
    <row r="64" s="724" customFormat="1" ht="18.75"/>
    <row r="65" s="724" customFormat="1" ht="18.75"/>
    <row r="66" s="724" customFormat="1" ht="18.75"/>
    <row r="67" s="724" customFormat="1" ht="18.75"/>
    <row r="68" s="724" customFormat="1" ht="18.75"/>
    <row r="69" s="724" customFormat="1" ht="18.75"/>
    <row r="70" s="724" customFormat="1" ht="18.75"/>
    <row r="71" s="724" customFormat="1" ht="18.75"/>
    <row r="72" s="724" customFormat="1" ht="18.75"/>
    <row r="73" s="724" customFormat="1" ht="18.75"/>
    <row r="74" s="724" customFormat="1" ht="18.75"/>
    <row r="75" s="724" customFormat="1" ht="18.75"/>
    <row r="76" s="724" customFormat="1" ht="18.75"/>
    <row r="77" s="724" customFormat="1" ht="18.75"/>
    <row r="78" s="724" customFormat="1" ht="18.75"/>
    <row r="79" s="724" customFormat="1" ht="18.75"/>
    <row r="80" s="724" customFormat="1" ht="18.75"/>
    <row r="81" s="724" customFormat="1" ht="18.75"/>
    <row r="82" s="724" customFormat="1" ht="18.75"/>
    <row r="83" s="724" customFormat="1" ht="18.75"/>
    <row r="84" s="724" customFormat="1" ht="18.75"/>
    <row r="85" s="724" customFormat="1" ht="18.75"/>
    <row r="86" s="724" customFormat="1" ht="18.75"/>
    <row r="87" s="724" customFormat="1" ht="18.75"/>
    <row r="88" s="724" customFormat="1" ht="18.75"/>
    <row r="89" s="724" customFormat="1" ht="18.75"/>
    <row r="90" s="724" customFormat="1" ht="18.75"/>
    <row r="91" s="724" customFormat="1" ht="18.75"/>
    <row r="92" s="724" customFormat="1" ht="18.75"/>
    <row r="93" s="724" customFormat="1" ht="18.75"/>
    <row r="94" s="724" customFormat="1" ht="18.75"/>
    <row r="95" s="724" customFormat="1" ht="18.75"/>
    <row r="96" s="724" customFormat="1" ht="18.75"/>
    <row r="97" s="724" customFormat="1" ht="18.75"/>
    <row r="98" s="724" customFormat="1" ht="18.75"/>
    <row r="99" s="724" customFormat="1" ht="18.75"/>
    <row r="100" s="724" customFormat="1" ht="18.75"/>
    <row r="101" s="724" customFormat="1" ht="18.75"/>
    <row r="102" s="724" customFormat="1" ht="18.75"/>
    <row r="103" s="724" customFormat="1" ht="18.75"/>
    <row r="104" s="724" customFormat="1" ht="18.75"/>
    <row r="105" s="724" customFormat="1" ht="18.75"/>
    <row r="106" s="724" customFormat="1" ht="18.75"/>
    <row r="107" s="724" customFormat="1" ht="18.75"/>
    <row r="108" s="724" customFormat="1" ht="18.75"/>
    <row r="109" s="724" customFormat="1" ht="18.75"/>
    <row r="110" s="724" customFormat="1" ht="18.75"/>
    <row r="111" s="724" customFormat="1" ht="18.75"/>
    <row r="112" s="724" customFormat="1" ht="18.75"/>
    <row r="113" s="724" customFormat="1" ht="18.75"/>
    <row r="114" s="724" customFormat="1" ht="18.75"/>
    <row r="115" s="724" customFormat="1" ht="18.75"/>
    <row r="116" s="724" customFormat="1" ht="18.75"/>
    <row r="117" s="724" customFormat="1" ht="18.75"/>
    <row r="118" s="724" customFormat="1" ht="18.75"/>
    <row r="119" s="724" customFormat="1" ht="18.75"/>
    <row r="120" s="724" customFormat="1" ht="18.75"/>
    <row r="121" s="724" customFormat="1" ht="18.75"/>
    <row r="122" s="724" customFormat="1" ht="18.75"/>
    <row r="123" s="724" customFormat="1" ht="18.75"/>
    <row r="124" s="724" customFormat="1" ht="18.75"/>
    <row r="125" s="724" customFormat="1" ht="18.75"/>
    <row r="126" s="724" customFormat="1" ht="18.75"/>
    <row r="127" s="724" customFormat="1" ht="18.75"/>
    <row r="128" s="724" customFormat="1" ht="18.75"/>
    <row r="129" s="724" customFormat="1" ht="18.75"/>
    <row r="130" s="724" customFormat="1" ht="18.75"/>
    <row r="131" s="724" customFormat="1" ht="18.75"/>
    <row r="132" s="724" customFormat="1" ht="18.75"/>
    <row r="133" s="724" customFormat="1" ht="18.75"/>
    <row r="134" s="724" customFormat="1" ht="18.75"/>
    <row r="135" spans="1:11" ht="21.75">
      <c r="A135" s="724"/>
      <c r="B135" s="724"/>
      <c r="C135" s="724"/>
      <c r="D135" s="724"/>
      <c r="E135" s="724"/>
      <c r="F135" s="724"/>
      <c r="G135" s="724"/>
      <c r="H135" s="724"/>
      <c r="I135" s="724"/>
      <c r="J135" s="724"/>
      <c r="K135" s="724"/>
    </row>
    <row r="136" spans="1:11" ht="21.75">
      <c r="A136" s="724"/>
      <c r="B136" s="724"/>
      <c r="C136" s="724"/>
      <c r="D136" s="724"/>
      <c r="E136" s="724"/>
      <c r="F136" s="724"/>
      <c r="G136" s="724"/>
      <c r="H136" s="724"/>
      <c r="I136" s="724"/>
      <c r="J136" s="724"/>
      <c r="K136" s="724"/>
    </row>
    <row r="137" spans="1:11" ht="21.75">
      <c r="A137" s="724"/>
      <c r="B137" s="724"/>
      <c r="C137" s="724"/>
      <c r="D137" s="724"/>
      <c r="E137" s="724"/>
      <c r="F137" s="724"/>
      <c r="G137" s="724"/>
      <c r="H137" s="724"/>
      <c r="I137" s="724"/>
      <c r="J137" s="724"/>
      <c r="K137" s="724"/>
    </row>
  </sheetData>
  <sheetProtection/>
  <mergeCells count="10">
    <mergeCell ref="A31:K31"/>
    <mergeCell ref="F32:J32"/>
    <mergeCell ref="A44:E44"/>
    <mergeCell ref="A45:E45"/>
    <mergeCell ref="A2:K2"/>
    <mergeCell ref="A3:K3"/>
    <mergeCell ref="A4:K4"/>
    <mergeCell ref="F6:J6"/>
    <mergeCell ref="A29:K29"/>
    <mergeCell ref="A30:K30"/>
  </mergeCells>
  <printOptions/>
  <pageMargins left="0.3937007874015748" right="0.1968503937007874" top="0.7480314960629921" bottom="0.5511811023622047" header="0.31496062992125984" footer="0.31496062992125984"/>
  <pageSetup firstPageNumber="13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cabon</dc:creator>
  <cp:keywords/>
  <dc:description/>
  <cp:lastModifiedBy>Windows11x</cp:lastModifiedBy>
  <cp:lastPrinted>2023-06-20T02:52:04Z</cp:lastPrinted>
  <dcterms:created xsi:type="dcterms:W3CDTF">2007-06-13T03:42:47Z</dcterms:created>
  <dcterms:modified xsi:type="dcterms:W3CDTF">2023-06-26T07:49:31Z</dcterms:modified>
  <cp:category/>
  <cp:version/>
  <cp:contentType/>
  <cp:contentStatus/>
</cp:coreProperties>
</file>